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1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ФХД'!$54:$54</definedName>
    <definedName name="istok1">'Показатели ФХД'!$55:$55</definedName>
    <definedName name="istok2">'Показатели ФХД'!$93:$93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ФХД'!$37:$37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ФХД'!$D$8:$M$123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<sst xmlns="http://schemas.openxmlformats.org/spreadsheetml/2006/main" count="1488" uniqueCount="877">
  <si>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</si>
  <si>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</si>
  <si>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</si>
  <si>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</si>
  <si>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</si>
  <si>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</si>
  <si>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</si>
  <si>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</si>
  <si>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</si>
  <si>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</si>
  <si>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</si>
  <si>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</si>
  <si>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</si>
  <si>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</si>
  <si>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</si>
  <si>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</si>
  <si>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</si>
  <si>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</si>
  <si>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</si>
  <si>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</si>
  <si>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</si>
  <si>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</si>
  <si>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</si>
  <si>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</si>
  <si>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</si>
  <si>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</si>
  <si>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</si>
  <si>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</si>
  <si>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</si>
  <si>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</si>
  <si>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</si>
  <si>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</si>
  <si>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</si>
  <si>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</si>
  <si>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</si>
  <si>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</si>
  <si>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</si>
  <si>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</si>
  <si>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</si>
  <si>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</si>
  <si>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</si>
  <si>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</si>
  <si>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</si>
  <si>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</si>
  <si>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</si>
  <si>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</si>
  <si>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</si>
  <si>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</si>
  <si>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</si>
  <si>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</si>
  <si>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</si>
  <si>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</si>
  <si>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</si>
  <si>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</si>
  <si>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</si>
  <si>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</si>
  <si>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</si>
  <si>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</si>
  <si>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</si>
  <si>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</si>
  <si>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</si>
  <si>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</si>
  <si>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</si>
  <si>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</si>
  <si>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</si>
  <si>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</si>
  <si>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</si>
  <si>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</si>
  <si>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</si>
  <si>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</si>
  <si>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</si>
  <si>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</si>
  <si>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</si>
  <si>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</si>
  <si>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</si>
  <si>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</si>
  <si>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</si>
  <si>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</si>
  <si>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</si>
  <si>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</si>
  <si>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</si>
  <si>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</si>
  <si>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</si>
  <si>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</si>
  <si>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</si>
  <si>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</si>
  <si>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</si>
  <si>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</si>
  <si>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</si>
  <si>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</si>
  <si>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</si>
  <si>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</si>
  <si>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</si>
  <si>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</si>
  <si>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</si>
  <si>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</si>
  <si>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</si>
  <si>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</si>
  <si>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</si>
  <si>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</si>
  <si>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</si>
  <si>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</si>
  <si>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</si>
  <si>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</si>
  <si>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</si>
  <si>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</si>
  <si>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</si>
  <si>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</si>
  <si>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</si>
  <si>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</si>
  <si>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</si>
  <si>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</si>
  <si>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</si>
  <si>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</si>
  <si>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</si>
  <si>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</si>
  <si>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</si>
  <si>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</si>
  <si>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</si>
  <si>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</si>
  <si>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</si>
  <si>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</si>
  <si>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</si>
  <si>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</si>
  <si>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</si>
  <si>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</si>
  <si>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</si>
  <si>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</si>
  <si>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</si>
  <si>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</si>
  <si>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</si>
  <si>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</si>
  <si>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</si>
  <si>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</si>
  <si>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</si>
  <si>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</si>
  <si>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</si>
  <si>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</si>
  <si>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</si>
  <si>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</si>
  <si>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</si>
  <si>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</si>
  <si>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</si>
  <si>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</si>
  <si>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</si>
  <si>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</si>
  <si>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</si>
  <si>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</si>
  <si>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</si>
  <si>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</si>
  <si>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</si>
  <si>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</si>
  <si>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</si>
  <si>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</si>
  <si>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</si>
  <si>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</si>
  <si>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</si>
  <si>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</si>
  <si>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</si>
  <si>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</si>
  <si>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</si>
  <si>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</si>
  <si>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</si>
  <si>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</si>
  <si>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</si>
  <si>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</si>
  <si>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</si>
  <si>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</si>
  <si>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</si>
  <si>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</si>
  <si>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</si>
  <si>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</si>
  <si>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</si>
  <si>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</si>
  <si>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</si>
  <si>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</si>
  <si>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</si>
  <si>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</si>
  <si>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</si>
  <si>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</si>
  <si>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</si>
  <si>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</si>
  <si>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</si>
  <si>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</si>
  <si>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</si>
  <si>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</si>
  <si>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</si>
  <si>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</si>
  <si>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</si>
  <si>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</si>
  <si>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</si>
  <si>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</si>
  <si>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</si>
  <si>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</si>
  <si>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</si>
  <si>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</si>
  <si>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</si>
  <si>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</si>
  <si>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</si>
  <si>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</si>
  <si>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</si>
  <si>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</si>
  <si>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</si>
  <si>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</si>
  <si>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</si>
  <si>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</si>
  <si>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</si>
  <si>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</si>
  <si>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</si>
  <si>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</si>
  <si>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</si>
  <si>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</si>
  <si>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</si>
  <si>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</si>
  <si>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</si>
  <si>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</si>
  <si>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</si>
  <si>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</si>
  <si>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</si>
  <si>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</si>
  <si>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</si>
  <si>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</si>
  <si>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</si>
  <si>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</si>
  <si>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</si>
  <si>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</si>
  <si>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</si>
  <si>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</si>
  <si>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</si>
  <si>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</si>
  <si>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</si>
  <si>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</si>
  <si>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</si>
  <si>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</si>
  <si>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</si>
  <si>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</si>
  <si>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</si>
  <si>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</si>
  <si>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</si>
  <si>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</si>
  <si>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</si>
  <si>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</si>
  <si>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</si>
  <si>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</si>
  <si>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</si>
  <si>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</si>
  <si>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</si>
  <si>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</si>
  <si>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</si>
  <si>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</si>
  <si>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</si>
  <si>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</si>
  <si>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</si>
  <si>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</si>
  <si>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</si>
  <si>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</si>
  <si>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</si>
  <si>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</si>
  <si>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</si>
  <si>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</si>
  <si>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</si>
  <si>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</si>
  <si>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</si>
  <si>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</si>
  <si>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</si>
  <si>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</si>
  <si>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</si>
  <si>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</si>
  <si>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</si>
  <si>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</si>
  <si>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</si>
  <si>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</si>
  <si>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</si>
  <si>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</si>
  <si>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</si>
  <si>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</si>
  <si>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</si>
  <si>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</si>
  <si>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</si>
  <si>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</si>
  <si>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</si>
  <si>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</si>
  <si>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</si>
  <si>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</si>
  <si>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</si>
  <si>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</si>
  <si>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</si>
  <si>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</si>
  <si>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</si>
  <si>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</si>
  <si>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</si>
  <si>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</si>
  <si>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</si>
  <si>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</si>
  <si>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</si>
  <si>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</si>
  <si>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</si>
  <si>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</si>
  <si>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</si>
  <si>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</si>
  <si>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</si>
  <si>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</si>
  <si>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</si>
  <si>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</si>
  <si>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</si>
  <si>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</si>
  <si>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</si>
  <si>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</si>
  <si>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</si>
  <si>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</si>
  <si>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</si>
  <si>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</si>
  <si>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</si>
  <si>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</si>
  <si>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</si>
  <si>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</si>
  <si>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</si>
  <si>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</si>
  <si>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</si>
  <si>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</si>
  <si>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</si>
  <si>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</si>
  <si>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</si>
  <si>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</si>
  <si>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</si>
  <si>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</si>
  <si>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</si>
  <si>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</si>
  <si>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</si>
  <si>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</si>
  <si>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</si>
  <si>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</si>
  <si>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</si>
  <si>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</si>
  <si>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</si>
  <si>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</si>
  <si>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</si>
  <si>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</si>
  <si>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</si>
  <si>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</si>
  <si>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</si>
  <si>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</si>
  <si>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</si>
  <si>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</si>
  <si>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</si>
  <si>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</si>
  <si>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</si>
  <si>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</si>
  <si>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</si>
  <si>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</si>
  <si>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</si>
  <si>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</si>
  <si>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</si>
  <si>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</si>
  <si>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</si>
  <si>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</si>
  <si>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</si>
  <si>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</si>
  <si>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</si>
  <si>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</si>
  <si>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</si>
  <si>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</si>
  <si>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</si>
  <si>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</si>
  <si>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</si>
  <si>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</si>
  <si>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</si>
  <si>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</si>
  <si>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</si>
  <si>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</si>
  <si>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</si>
  <si>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</si>
  <si>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</si>
  <si>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</si>
  <si>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</si>
  <si>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</si>
  <si>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</si>
  <si>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</si>
  <si>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</si>
  <si>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</si>
  <si>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</si>
  <si>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</si>
  <si>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</si>
  <si>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</si>
  <si>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</si>
  <si>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</si>
  <si>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</si>
  <si>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</si>
  <si>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</si>
  <si>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</si>
  <si>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</si>
  <si>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</si>
  <si>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</si>
  <si>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</si>
  <si>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</si>
  <si>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</si>
  <si>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</si>
  <si>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</si>
  <si>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</si>
  <si>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</si>
  <si>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</si>
  <si>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</si>
  <si>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</si>
  <si>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</si>
  <si>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</si>
  <si>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</si>
  <si>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</si>
  <si>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</si>
  <si>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</si>
  <si>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</si>
  <si>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</si>
  <si>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</si>
  <si>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</si>
  <si>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</si>
  <si>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</si>
  <si>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</si>
  <si>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</si>
  <si>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</si>
  <si>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</si>
  <si>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</si>
  <si>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</si>
  <si>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</si>
  <si>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</si>
  <si>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</si>
  <si>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</si>
  <si>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</si>
  <si>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</si>
  <si>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</si>
  <si>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</si>
  <si>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</si>
  <si>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</si>
  <si>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</si>
  <si>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</si>
  <si>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</si>
  <si>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</si>
  <si>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</si>
  <si>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</si>
  <si>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</si>
  <si>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</si>
  <si>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</si>
  <si>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</si>
  <si>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</si>
  <si>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</si>
  <si>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</si>
  <si>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</si>
  <si>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</si>
  <si>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</si>
  <si>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</si>
  <si>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</si>
  <si>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</si>
  <si>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</si>
  <si>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</si>
  <si>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</si>
  <si>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</si>
  <si>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</si>
  <si>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</si>
  <si>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</si>
  <si>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</si>
  <si>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</si>
  <si>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</si>
  <si>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</si>
  <si>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</si>
  <si>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</si>
  <si>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</si>
  <si>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</si>
  <si>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</si>
  <si>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</si>
  <si>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</si>
  <si>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</si>
  <si>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</si>
  <si>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</si>
  <si>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</si>
  <si>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</si>
  <si>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</si>
  <si>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</si>
  <si>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</si>
  <si>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</si>
  <si>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</si>
  <si>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</si>
  <si>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</si>
  <si>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</si>
  <si>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</si>
  <si>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</si>
  <si>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</si>
  <si>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</si>
  <si>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</si>
  <si>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</si>
  <si>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</si>
  <si>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</si>
  <si>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</si>
  <si>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</si>
  <si>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</si>
  <si>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</si>
  <si>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</si>
  <si>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</si>
  <si>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</si>
  <si>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</si>
  <si>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</si>
  <si>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</si>
  <si>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</si>
  <si>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</si>
  <si>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</si>
  <si>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</si>
  <si>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</si>
  <si>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</si>
  <si>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</si>
  <si>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</si>
  <si>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</si>
  <si>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</si>
  <si>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</si>
  <si>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</si>
  <si>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</si>
  <si>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</si>
  <si>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</si>
  <si>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</si>
  <si>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</si>
  <si>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</si>
  <si>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</si>
  <si>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</si>
  <si>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</si>
  <si>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</si>
  <si>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</si>
  <si>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</si>
  <si>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</si>
  <si>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</si>
  <si>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</si>
  <si>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</si>
  <si>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</si>
  <si>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</si>
  <si>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</si>
  <si>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</si>
  <si>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</si>
  <si>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</si>
  <si>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</si>
  <si>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</si>
  <si>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</si>
  <si>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</si>
  <si>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</si>
  <si>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</si>
  <si>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</si>
  <si>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</si>
  <si>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</si>
  <si>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</si>
  <si>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</si>
  <si>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</si>
  <si>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</si>
  <si>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</si>
  <si>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</si>
  <si>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</si>
  <si>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</si>
  <si>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</si>
  <si>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</si>
  <si>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</si>
  <si>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</si>
  <si>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</si>
  <si>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</si>
  <si>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</si>
  <si>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</si>
  <si>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</si>
  <si>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</si>
  <si>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</si>
  <si>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</si>
  <si>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</si>
  <si>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</si>
  <si>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</si>
  <si>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</si>
  <si>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</si>
  <si>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</si>
  <si>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</si>
  <si>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</si>
  <si>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</si>
  <si>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</si>
  <si>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</si>
  <si>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</si>
  <si>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</si>
  <si>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</si>
  <si>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</si>
  <si>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</si>
  <si>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</si>
  <si>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</si>
  <si>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</si>
  <si>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</si>
  <si>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</si>
  <si>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</si>
  <si>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</si>
  <si>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</si>
  <si>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</si>
  <si>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</si>
  <si>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</si>
  <si>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</si>
  <si>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</si>
  <si>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</si>
  <si>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</si>
  <si>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</si>
  <si>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</si>
  <si>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</si>
  <si>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</si>
  <si>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</si>
  <si>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</si>
  <si>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</si>
  <si>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</si>
  <si>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</si>
  <si>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</si>
  <si>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</si>
  <si>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</si>
  <si>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</si>
  <si>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</si>
  <si>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</si>
  <si>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</si>
  <si>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</si>
  <si>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</si>
  <si>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</si>
  <si>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</si>
  <si>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</si>
  <si>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</si>
  <si>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</si>
  <si>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</si>
  <si>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</si>
  <si>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</si>
  <si>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</si>
  <si>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</si>
  <si>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</si>
  <si>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</si>
  <si>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</si>
  <si>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</si>
  <si>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</si>
  <si>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</si>
  <si>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</si>
  <si>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</si>
  <si>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</si>
  <si>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</si>
  <si>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</si>
  <si>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</si>
  <si>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</si>
  <si>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</si>
  <si>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</si>
  <si>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</si>
  <si>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</si>
  <si>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</si>
  <si>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</si>
  <si>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</si>
  <si>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</si>
  <si>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</si>
  <si>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</si>
  <si>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</si>
  <si>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</si>
  <si>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</si>
  <si>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</si>
  <si>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</si>
  <si>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</si>
  <si>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</si>
  <si>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</si>
  <si>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</si>
  <si>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</si>
  <si>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</si>
  <si>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</si>
  <si>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</si>
  <si>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</si>
  <si>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</si>
  <si>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</si>
  <si>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</si>
  <si>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</si>
  <si>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</si>
  <si>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</si>
  <si>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</si>
  <si>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</si>
  <si>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</si>
  <si>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</si>
  <si>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</si>
  <si>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</si>
  <si>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</si>
  <si>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</si>
  <si>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</si>
  <si>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</si>
  <si>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</si>
  <si>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</si>
  <si>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</si>
  <si>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</si>
  <si>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</si>
  <si>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</si>
  <si>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</si>
  <si>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</si>
  <si>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</si>
  <si>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</si>
  <si>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</si>
  <si>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</si>
  <si>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</si>
  <si>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</si>
  <si>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</si>
  <si>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</si>
  <si>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</si>
  <si>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</si>
  <si>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</si>
  <si>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</si>
  <si>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</si>
  <si>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</si>
  <si>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</si>
  <si>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</si>
  <si>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</si>
  <si>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</si>
  <si>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</si>
  <si>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</si>
  <si>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</si>
  <si>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</si>
  <si>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</si>
  <si>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</si>
  <si>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</si>
  <si>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</si>
  <si>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</si>
  <si>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</si>
  <si>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</si>
  <si>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</si>
  <si>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</si>
  <si>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</si>
  <si>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</si>
  <si>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</si>
  <si>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</si>
  <si>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</si>
  <si>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</si>
  <si>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</si>
  <si>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</si>
  <si>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</si>
  <si>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</si>
  <si>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</si>
  <si>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</si>
  <si>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</si>
  <si>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</si>
  <si>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</si>
  <si>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</si>
  <si>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</si>
  <si>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</si>
  <si>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</si>
  <si>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</si>
  <si>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</si>
  <si>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</si>
  <si>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</si>
  <si>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</si>
  <si>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</si>
  <si>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</si>
  <si>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</si>
  <si>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</si>
  <si>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</si>
  <si>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</si>
  <si>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</si>
  <si>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</si>
  <si>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</si>
  <si>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</si>
  <si>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</si>
  <si>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</si>
  <si>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</si>
  <si>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</si>
  <si>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</si>
  <si>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</si>
  <si>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</si>
  <si>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</si>
  <si>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</si>
  <si>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</si>
  <si>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</si>
  <si>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</si>
  <si>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</si>
  <si>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</si>
  <si>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</si>
  <si>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</si>
  <si>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</si>
  <si>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</si>
  <si>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</si>
  <si>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</si>
  <si>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</si>
  <si>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</si>
  <si>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</si>
  <si>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</si>
  <si>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</si>
  <si>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</si>
  <si>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</si>
  <si>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</si>
  <si>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</si>
  <si>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</si>
  <si>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</si>
  <si>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</si>
  <si>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</si>
  <si>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</si>
  <si>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</si>
  <si>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</si>
  <si>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</si>
  <si>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</si>
  <si>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</si>
  <si>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</si>
  <si>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</si>
  <si>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</si>
  <si>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</si>
  <si>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</si>
  <si>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</si>
  <si>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</si>
  <si>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</si>
  <si>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</si>
  <si>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</si>
  <si>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</si>
  <si>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</si>
  <si>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</si>
  <si>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</si>
  <si>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</si>
  <si>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</si>
  <si>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</si>
  <si>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</si>
  <si>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</si>
  <si>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</si>
  <si>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</si>
  <si>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</si>
  <si>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</si>
  <si>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</si>
  <si>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</si>
  <si>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</si>
  <si>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</si>
  <si>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</si>
  <si>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</si>
  <si>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</si>
  <si>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</si>
  <si>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</si>
  <si>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</si>
  <si>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</si>
  <si>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</si>
  <si>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</si>
  <si>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</si>
  <si>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</si>
  <si>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</si>
  <si>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</si>
  <si>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</si>
  <si>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</si>
  <si>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</si>
  <si>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</si>
  <si>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</si>
  <si>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</si>
  <si>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</si>
  <si>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Добавить</t>
  </si>
  <si>
    <t>ООО "Газпром теплоэнерго Вологда"</t>
  </si>
  <si>
    <t>3523011161</t>
  </si>
  <si>
    <t>353950001</t>
  </si>
  <si>
    <t>1023502295442</t>
  </si>
  <si>
    <t>16.12.2002</t>
  </si>
  <si>
    <t>Сидоренкова Елена Сергеевна</t>
  </si>
  <si>
    <t>начальник ПЭО</t>
  </si>
  <si>
    <t>77-78-53</t>
  </si>
  <si>
    <t>ES.Sidorenkova@gptev.ru</t>
  </si>
  <si>
    <t/>
  </si>
  <si>
    <t>капитальные ремонты тепловых сетей</t>
  </si>
  <si>
    <t>Котельная № 1 (г. Череповец, ул. Гоголя, 54)</t>
  </si>
  <si>
    <t>Котельная № 2 (г. Череповец, ул. Краснодонцев, 51а)</t>
  </si>
  <si>
    <t>Котельная № 3 (г. Череповец, ул. Социалистическая, 54)</t>
  </si>
  <si>
    <t>Котельная Северная (г. Череповец, Северное шоссе, 12)</t>
  </si>
  <si>
    <t>Котельная Южная (г. Череповец, ул. Рыбинская, 61)</t>
  </si>
  <si>
    <t>Котельная Тепличная (г. Череповец, ул. Центральная, 27)</t>
  </si>
  <si>
    <t>Котельная № 4 (г. Череповец, ул. Комарова, 7б)</t>
  </si>
  <si>
    <t>Котельная № 9 (г. Череповец, Кирилловское шоссе, 82а)</t>
  </si>
  <si>
    <t>Котельная № 10 (г. Череповец, Кирилловское шоссе, 48)</t>
  </si>
  <si>
    <t>БМК-6,0 (Череповецкий район, д. Коротово)</t>
  </si>
  <si>
    <t>БМК-3,5 (Череповецкий район, д. Н. Домозерово)</t>
  </si>
  <si>
    <t>БМК-7,0 (Вологодский район, п. Семенково-1)</t>
  </si>
  <si>
    <t>БМК-2,75 (Вологодский район, п. Семенково-2)</t>
  </si>
  <si>
    <t>БМК-2,75 (Вологодский район, п. Дорожный)</t>
  </si>
  <si>
    <t>БМК-3,0 (Вологодский район, п. Кипелово)</t>
  </si>
  <si>
    <t>БМК-14,0 (Сокольский район, г. Кадников)</t>
  </si>
  <si>
    <t>БМК-20,5 (г.Бабаево, ул.Юбилейная)</t>
  </si>
  <si>
    <t>БМК-9,0 (г.Бабаево, ул.Юных Пионеров)</t>
  </si>
  <si>
    <t>БМК-3,0 (г.Бабаево, ул.Северная)</t>
  </si>
  <si>
    <t>БМК-3,0 (г.Бабаево, Пр. Победы)</t>
  </si>
  <si>
    <t>БМК-3,0 (г.Бабаево, ул. Мира)</t>
  </si>
  <si>
    <t>БМК-1,0 (Бабаевский район, д.Володино)</t>
  </si>
  <si>
    <t>БМК-4,42 (Череповецкий район, п. Абаканово)</t>
  </si>
  <si>
    <t>БМК-16 (Череповецкий район, п. Тоншалово)</t>
  </si>
  <si>
    <t>БМК-14,2 (Шекснинский район, д.Нифантово)</t>
  </si>
  <si>
    <t>БМК-49,0 (Шекснинский район, п.Шексна)</t>
  </si>
  <si>
    <t>в стр.11 указан объем тепловой энергии предъявленной сторонним потребителям без собственных нужд и без компенсации потерь тепловой энергии по п.Шексна(собственные нужды - 3,27292 тыс.Гкал  и с компенсация потерь - 4,892 тыс.Гкал)</t>
  </si>
  <si>
    <t>Газ природный</t>
  </si>
  <si>
    <t>тыс.нм3</t>
  </si>
  <si>
    <t>закупка у единственного поставщика</t>
  </si>
  <si>
    <t>Фактическое 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ед/(Гкал/ч)</t>
  </si>
  <si>
    <t>Фактическое количество прекращений подачи тепловой энергии, теплоносителя в результате технологических нарушений на тепловых сетях на 1 км тепловых сетей, ед/км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</si>
</sst>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17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8" fillId="56" borderId="27" xfId="157" applyNumberFormat="1" applyFont="1" applyFill="1" applyBorder="1" applyAlignment="1" applyProtection="1">
      <alignment horizontal="center" vertical="center" wrapText="1"/>
      <protection/>
    </xf>
    <xf numFmtId="0" fontId="48" fillId="56" borderId="0" xfId="157" applyNumberFormat="1" applyFont="1" applyFill="1" applyBorder="1" applyAlignment="1" applyProtection="1">
      <alignment horizontal="center" vertical="center" wrapText="1"/>
      <protection/>
    </xf>
    <xf numFmtId="49" fontId="43" fillId="56" borderId="0" xfId="157" applyNumberFormat="1" applyFont="1" applyFill="1" applyBorder="1" applyAlignment="1" applyProtection="1">
      <alignment horizontal="center" vertical="center" wrapText="1"/>
      <protection/>
    </xf>
    <xf numFmtId="14" fontId="40" fillId="56" borderId="0" xfId="157" applyNumberFormat="1" applyFont="1" applyFill="1" applyBorder="1" applyAlignment="1" applyProtection="1">
      <alignment horizontal="center" vertical="center" wrapText="1"/>
      <protection/>
    </xf>
    <xf numFmtId="0" fontId="43" fillId="56" borderId="0" xfId="157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56" borderId="27" xfId="157" applyNumberFormat="1" applyFont="1" applyFill="1" applyBorder="1" applyAlignment="1" applyProtection="1">
      <alignment horizontal="center" vertical="center" wrapText="1"/>
      <protection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8" xfId="155" applyFont="1" applyFill="1" applyBorder="1" applyAlignment="1" applyProtection="1">
      <alignment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56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56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31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2" xfId="0" applyFont="1" applyFill="1" applyBorder="1" applyAlignment="1" applyProtection="1">
      <alignment horizontal="center" vertical="center" wrapText="1"/>
      <protection/>
    </xf>
    <xf numFmtId="0" fontId="43" fillId="56" borderId="33" xfId="0" applyFont="1" applyFill="1" applyBorder="1" applyAlignment="1" applyProtection="1">
      <alignment horizontal="center" vertical="center"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36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30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40" xfId="0" applyFill="1" applyBorder="1" applyAlignment="1">
      <alignment/>
    </xf>
    <xf numFmtId="0" fontId="52" fillId="56" borderId="40" xfId="121" applyFont="1" applyFill="1" applyBorder="1" applyAlignment="1" applyProtection="1">
      <alignment horizontal="center" vertical="center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40" fillId="56" borderId="0" xfId="0" applyFont="1" applyFill="1" applyBorder="1" applyAlignment="1" applyProtection="1">
      <alignment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31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51" fillId="56" borderId="30" xfId="0" applyFont="1" applyFill="1" applyBorder="1" applyAlignment="1" applyProtection="1">
      <alignment horizontal="center" vertical="center" wrapText="1"/>
      <protection/>
    </xf>
    <xf numFmtId="0" fontId="40" fillId="56" borderId="36" xfId="0" applyFont="1" applyFill="1" applyBorder="1" applyAlignment="1" applyProtection="1">
      <alignment horizontal="center" vertical="center" wrapText="1"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9" borderId="18" xfId="156" applyFont="1" applyFill="1" applyBorder="1" applyProtection="1">
      <alignment/>
      <protection/>
    </xf>
    <xf numFmtId="0" fontId="40" fillId="57" borderId="18" xfId="155" applyFont="1" applyFill="1" applyBorder="1" applyAlignment="1" applyProtection="1">
      <alignment horizontal="center" vertical="center" wrapText="1"/>
      <protection locked="0"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9" borderId="18" xfId="156" applyFont="1" applyFill="1" applyBorder="1" applyAlignment="1" applyProtection="1">
      <alignment horizontal="center"/>
      <protection/>
    </xf>
    <xf numFmtId="0" fontId="52" fillId="56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56" borderId="29" xfId="121" applyFont="1" applyFill="1" applyBorder="1" applyAlignment="1" applyProtection="1">
      <alignment horizontal="center" vertical="center" wrapText="1"/>
      <protection/>
    </xf>
    <xf numFmtId="0" fontId="40" fillId="40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40" xfId="0" applyFont="1" applyFill="1" applyBorder="1" applyAlignment="1" applyProtection="1">
      <alignment horizontal="center" wrapText="1"/>
      <protection/>
    </xf>
    <xf numFmtId="0" fontId="40" fillId="56" borderId="40" xfId="0" applyFont="1" applyFill="1" applyBorder="1" applyAlignment="1" applyProtection="1">
      <alignment/>
      <protection/>
    </xf>
    <xf numFmtId="0" fontId="52" fillId="56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56" borderId="40" xfId="121" applyFont="1" applyFill="1" applyBorder="1" applyAlignment="1" applyProtection="1">
      <alignment horizontal="center" vertical="center"/>
      <protection/>
    </xf>
    <xf numFmtId="49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56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18" xfId="155" applyNumberFormat="1" applyFont="1" applyFill="1" applyBorder="1" applyAlignment="1" applyProtection="1">
      <alignment horizontal="center" vertical="center" wrapText="1"/>
      <protection/>
    </xf>
    <xf numFmtId="14" fontId="40" fillId="59" borderId="37" xfId="149" applyNumberFormat="1" applyFont="1" applyFill="1" applyBorder="1" applyAlignment="1" applyProtection="1">
      <alignment vertical="center" wrapText="1"/>
      <protection/>
    </xf>
    <xf numFmtId="14" fontId="52" fillId="59" borderId="45" xfId="121" applyNumberFormat="1" applyFont="1" applyFill="1" applyBorder="1" applyAlignment="1" applyProtection="1">
      <alignment horizontal="center" vertical="center" wrapText="1"/>
      <protection/>
    </xf>
    <xf numFmtId="14" fontId="40" fillId="59" borderId="46" xfId="149" applyNumberFormat="1" applyFont="1" applyFill="1" applyBorder="1" applyAlignment="1" applyProtection="1">
      <alignment vertical="center" wrapText="1"/>
      <protection/>
    </xf>
    <xf numFmtId="0" fontId="51" fillId="56" borderId="40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40" borderId="18" xfId="0" applyFont="1" applyFill="1" applyBorder="1" applyAlignment="1" applyProtection="1">
      <alignment vertical="center" wrapText="1"/>
      <protection locked="0"/>
    </xf>
    <xf numFmtId="14" fontId="40" fillId="59" borderId="48" xfId="149" applyNumberFormat="1" applyFont="1" applyFill="1" applyBorder="1" applyAlignment="1" applyProtection="1">
      <alignment vertical="center" wrapText="1"/>
      <protection/>
    </xf>
    <xf numFmtId="14" fontId="40" fillId="59" borderId="49" xfId="149" applyNumberFormat="1" applyFont="1" applyFill="1" applyBorder="1" applyAlignment="1" applyProtection="1">
      <alignment vertical="center" wrapText="1"/>
      <protection/>
    </xf>
    <xf numFmtId="14" fontId="52" fillId="59" borderId="50" xfId="121" applyNumberFormat="1" applyFont="1" applyFill="1" applyBorder="1" applyAlignment="1" applyProtection="1">
      <alignment horizontal="center" vertical="center" wrapText="1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0" fontId="55" fillId="56" borderId="0" xfId="121" applyFont="1" applyFill="1" applyBorder="1" applyAlignment="1" applyProtection="1">
      <alignment horizontal="center" vertical="center"/>
      <protection/>
    </xf>
    <xf numFmtId="0" fontId="53" fillId="59" borderId="51" xfId="156" applyFont="1" applyFill="1" applyBorder="1" applyProtection="1">
      <alignment/>
      <protection/>
    </xf>
    <xf numFmtId="0" fontId="53" fillId="59" borderId="46" xfId="156" applyFont="1" applyFill="1" applyBorder="1" applyProtection="1">
      <alignment/>
      <protection/>
    </xf>
    <xf numFmtId="0" fontId="52" fillId="59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9" borderId="51" xfId="156" applyFont="1" applyFill="1" applyBorder="1" applyProtection="1">
      <alignment/>
      <protection/>
    </xf>
    <xf numFmtId="49" fontId="48" fillId="59" borderId="51" xfId="156" applyNumberFormat="1" applyFont="1" applyFill="1" applyBorder="1" applyAlignment="1" applyProtection="1">
      <alignment horizontal="right"/>
      <protection/>
    </xf>
    <xf numFmtId="0" fontId="40" fillId="56" borderId="18" xfId="157" applyNumberFormat="1" applyFont="1" applyFill="1" applyBorder="1" applyAlignment="1" applyProtection="1">
      <alignment horizontal="center" vertical="center" wrapText="1"/>
      <protection/>
    </xf>
    <xf numFmtId="0" fontId="40" fillId="56" borderId="29" xfId="153" applyFont="1" applyFill="1" applyBorder="1" applyAlignment="1" applyProtection="1">
      <alignment vertical="center" wrapText="1"/>
      <protection/>
    </xf>
    <xf numFmtId="0" fontId="52" fillId="56" borderId="27" xfId="121" applyFont="1" applyFill="1" applyBorder="1" applyAlignment="1" applyProtection="1">
      <alignment horizontal="center" vertical="center" wrapText="1"/>
      <protection/>
    </xf>
    <xf numFmtId="0" fontId="52" fillId="56" borderId="0" xfId="121" applyFont="1" applyFill="1" applyBorder="1" applyAlignment="1" applyProtection="1">
      <alignment horizontal="center" vertical="center" wrapText="1"/>
      <protection/>
    </xf>
    <xf numFmtId="49" fontId="40" fillId="40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6" xfId="157" applyNumberFormat="1" applyFont="1" applyFill="1" applyBorder="1" applyAlignment="1" applyProtection="1">
      <alignment horizontal="center" vertical="center" wrapText="1"/>
      <protection locked="0"/>
    </xf>
    <xf numFmtId="49" fontId="3" fillId="40" borderId="37" xfId="121" applyNumberFormat="1" applyFill="1" applyBorder="1" applyAlignment="1" applyProtection="1">
      <alignment horizontal="center" vertical="center" wrapText="1"/>
      <protection locked="0"/>
    </xf>
    <xf numFmtId="49" fontId="40" fillId="56" borderId="18" xfId="157" applyNumberFormat="1" applyFont="1" applyFill="1" applyBorder="1" applyAlignment="1" applyProtection="1">
      <alignment horizontal="center" vertical="center" wrapText="1"/>
      <protection/>
    </xf>
    <xf numFmtId="49" fontId="43" fillId="56" borderId="29" xfId="157" applyNumberFormat="1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57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40" borderId="18" xfId="0" applyFont="1" applyFill="1" applyBorder="1" applyAlignment="1" applyProtection="1">
      <alignment horizontal="left" vertical="center" wrapText="1" indent="1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 locked="0"/>
    </xf>
    <xf numFmtId="0" fontId="40" fillId="56" borderId="37" xfId="0" applyFont="1" applyFill="1" applyBorder="1" applyAlignment="1" applyProtection="1">
      <alignment horizontal="left" vertical="center" wrapText="1"/>
      <protection/>
    </xf>
    <xf numFmtId="0" fontId="40" fillId="56" borderId="46" xfId="0" applyFont="1" applyFill="1" applyBorder="1" applyAlignment="1" applyProtection="1">
      <alignment horizontal="left" vertical="center" wrapText="1"/>
      <protection/>
    </xf>
    <xf numFmtId="49" fontId="40" fillId="56" borderId="30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40" fillId="56" borderId="43" xfId="0" applyFont="1" applyFill="1" applyBorder="1" applyAlignment="1" applyProtection="1">
      <alignment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0" xfId="121" applyFont="1" applyFill="1" applyBorder="1" applyAlignment="1" applyProtection="1">
      <alignment horizontal="center" vertical="center"/>
      <protection/>
    </xf>
    <xf numFmtId="0" fontId="40" fillId="56" borderId="53" xfId="121" applyFont="1" applyFill="1" applyBorder="1" applyAlignment="1" applyProtection="1">
      <alignment horizontal="center" vertical="center"/>
      <protection/>
    </xf>
    <xf numFmtId="0" fontId="40" fillId="57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IV@vgpe,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">
      <selection activeCell="Q23" sqref="Q23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50"/>
      <c r="F1" s="150"/>
      <c r="G1" s="83"/>
    </row>
    <row r="2" spans="2:7" ht="30" customHeight="1">
      <c r="B2" s="11"/>
      <c r="C2" s="151" t="s">
        <v>777</v>
      </c>
      <c r="D2" s="151"/>
      <c r="E2" s="151"/>
      <c r="F2" s="151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4" t="s">
        <v>794</v>
      </c>
      <c r="D4" s="154"/>
      <c r="E4" s="154"/>
      <c r="F4" s="154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269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52" t="s">
        <v>834</v>
      </c>
      <c r="E8" s="152"/>
      <c r="F8" s="152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835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836</v>
      </c>
      <c r="E11" s="17"/>
      <c r="F11" s="142"/>
      <c r="G11" s="84"/>
    </row>
    <row r="12" spans="2:7" ht="22.5">
      <c r="B12" s="14"/>
      <c r="C12" s="111" t="s">
        <v>771</v>
      </c>
      <c r="D12" s="110" t="s">
        <v>837</v>
      </c>
      <c r="E12" s="111" t="s">
        <v>772</v>
      </c>
      <c r="F12" s="110" t="s">
        <v>838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3" t="s">
        <v>788</v>
      </c>
      <c r="E14" s="153"/>
      <c r="F14" s="153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49" t="s">
        <v>783</v>
      </c>
      <c r="D16" s="149"/>
      <c r="E16" s="149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743</v>
      </c>
      <c r="D18" s="117"/>
      <c r="E18" s="118"/>
      <c r="F18" s="13"/>
      <c r="G18" s="84"/>
      <c r="M18" s="33"/>
      <c r="N18" s="33"/>
      <c r="O18" s="34"/>
    </row>
    <row r="19" spans="1:15" ht="15" customHeight="1">
      <c r="A19" s="32"/>
      <c r="B19" s="14"/>
      <c r="C19" s="117" t="s">
        <v>726</v>
      </c>
      <c r="D19" s="117" t="s">
        <v>66</v>
      </c>
      <c r="E19" s="118" t="s">
        <v>67</v>
      </c>
      <c r="F19" s="144" t="s">
        <v>51</v>
      </c>
      <c r="G19" s="84"/>
      <c r="M19" s="33"/>
      <c r="N19" s="33"/>
      <c r="O19" s="34"/>
    </row>
    <row r="20" spans="1:15" ht="15" customHeight="1">
      <c r="A20" s="32"/>
      <c r="B20" s="14"/>
      <c r="C20" s="117" t="s">
        <v>726</v>
      </c>
      <c r="D20" s="117" t="s">
        <v>71</v>
      </c>
      <c r="E20" s="118" t="s">
        <v>72</v>
      </c>
      <c r="F20" s="144" t="s">
        <v>51</v>
      </c>
      <c r="G20" s="84"/>
      <c r="M20" s="33"/>
      <c r="N20" s="33"/>
      <c r="O20" s="34"/>
    </row>
    <row r="21" spans="1:15" ht="15" customHeight="1">
      <c r="A21" s="32"/>
      <c r="B21" s="14"/>
      <c r="C21" s="117" t="s">
        <v>498</v>
      </c>
      <c r="D21" s="117" t="s">
        <v>503</v>
      </c>
      <c r="E21" s="118" t="s">
        <v>504</v>
      </c>
      <c r="F21" s="144" t="s">
        <v>51</v>
      </c>
      <c r="G21" s="84"/>
      <c r="M21" s="33"/>
      <c r="N21" s="33"/>
      <c r="O21" s="34"/>
    </row>
    <row r="22" spans="1:15" ht="15" customHeight="1">
      <c r="A22" s="32"/>
      <c r="B22" s="14"/>
      <c r="C22" s="117" t="s">
        <v>498</v>
      </c>
      <c r="D22" s="117" t="s">
        <v>630</v>
      </c>
      <c r="E22" s="118" t="s">
        <v>501</v>
      </c>
      <c r="F22" s="144" t="s">
        <v>51</v>
      </c>
      <c r="G22" s="84"/>
      <c r="M22" s="33"/>
      <c r="N22" s="33"/>
      <c r="O22" s="34"/>
    </row>
    <row r="23" spans="1:15" ht="15" customHeight="1">
      <c r="A23" s="32"/>
      <c r="B23" s="14"/>
      <c r="C23" s="117" t="s">
        <v>498</v>
      </c>
      <c r="D23" s="117" t="s">
        <v>499</v>
      </c>
      <c r="E23" s="118" t="s">
        <v>500</v>
      </c>
      <c r="F23" s="144" t="s">
        <v>51</v>
      </c>
      <c r="G23" s="84"/>
      <c r="M23" s="33"/>
      <c r="N23" s="33"/>
      <c r="O23" s="34"/>
    </row>
    <row r="24" spans="1:15" ht="15" customHeight="1">
      <c r="A24" s="32"/>
      <c r="B24" s="14"/>
      <c r="C24" s="117" t="s">
        <v>498</v>
      </c>
      <c r="D24" s="117" t="s">
        <v>624</v>
      </c>
      <c r="E24" s="118" t="s">
        <v>625</v>
      </c>
      <c r="F24" s="144" t="s">
        <v>51</v>
      </c>
      <c r="G24" s="84"/>
      <c r="M24" s="33"/>
      <c r="N24" s="33"/>
      <c r="O24" s="34"/>
    </row>
    <row r="25" spans="1:15" ht="15" customHeight="1">
      <c r="A25" s="32"/>
      <c r="B25" s="14"/>
      <c r="C25" s="117" t="s">
        <v>49</v>
      </c>
      <c r="D25" s="117" t="s">
        <v>16</v>
      </c>
      <c r="E25" s="118" t="s">
        <v>17</v>
      </c>
      <c r="F25" s="144" t="s">
        <v>51</v>
      </c>
      <c r="G25" s="84"/>
      <c r="M25" s="33"/>
      <c r="N25" s="33"/>
      <c r="O25" s="34"/>
    </row>
    <row r="26" spans="1:15" ht="15" customHeight="1">
      <c r="A26" s="32"/>
      <c r="B26" s="14"/>
      <c r="C26" s="117" t="s">
        <v>25</v>
      </c>
      <c r="D26" s="117" t="s">
        <v>26</v>
      </c>
      <c r="E26" s="118" t="s">
        <v>27</v>
      </c>
      <c r="F26" s="144" t="s">
        <v>51</v>
      </c>
      <c r="G26" s="84"/>
      <c r="M26" s="33"/>
      <c r="N26" s="33"/>
      <c r="O26" s="34"/>
    </row>
    <row r="27" spans="1:15" ht="15" customHeight="1">
      <c r="A27" s="32"/>
      <c r="B27" s="14"/>
      <c r="C27" s="117" t="s">
        <v>25</v>
      </c>
      <c r="D27" s="117" t="s">
        <v>28</v>
      </c>
      <c r="E27" s="118" t="s">
        <v>29</v>
      </c>
      <c r="F27" s="144" t="s">
        <v>51</v>
      </c>
      <c r="G27" s="84"/>
      <c r="M27" s="33"/>
      <c r="N27" s="33"/>
      <c r="O27" s="34"/>
    </row>
    <row r="28" spans="1:15" ht="15" customHeight="1">
      <c r="A28" s="32"/>
      <c r="B28" s="14"/>
      <c r="C28" s="117" t="s">
        <v>55</v>
      </c>
      <c r="D28" s="117" t="s">
        <v>59</v>
      </c>
      <c r="E28" s="118" t="s">
        <v>60</v>
      </c>
      <c r="F28" s="144" t="s">
        <v>51</v>
      </c>
      <c r="G28" s="84"/>
      <c r="M28" s="33"/>
      <c r="N28" s="33"/>
      <c r="O28" s="34"/>
    </row>
    <row r="29" spans="1:15" ht="15" customHeight="1">
      <c r="A29" s="32"/>
      <c r="B29" s="14"/>
      <c r="C29" s="117" t="s">
        <v>55</v>
      </c>
      <c r="D29" s="117" t="s">
        <v>57</v>
      </c>
      <c r="E29" s="118" t="s">
        <v>58</v>
      </c>
      <c r="F29" s="144" t="s">
        <v>51</v>
      </c>
      <c r="G29" s="84"/>
      <c r="M29" s="33"/>
      <c r="N29" s="33"/>
      <c r="O29" s="34"/>
    </row>
    <row r="30" spans="1:15" ht="15" customHeight="1">
      <c r="A30" s="32"/>
      <c r="B30" s="14"/>
      <c r="C30" s="119"/>
      <c r="D30" s="120" t="s">
        <v>786</v>
      </c>
      <c r="E30" s="121"/>
      <c r="F30" s="13"/>
      <c r="G30" s="84"/>
      <c r="M30" s="33"/>
      <c r="N30" s="33"/>
      <c r="O30" s="34"/>
    </row>
    <row r="31" spans="2:7" ht="15" customHeight="1">
      <c r="B31" s="14"/>
      <c r="C31" s="16"/>
      <c r="D31" s="12"/>
      <c r="E31" s="17"/>
      <c r="F31" s="82"/>
      <c r="G31" s="84"/>
    </row>
    <row r="32" spans="2:7" ht="15" customHeight="1">
      <c r="B32" s="21"/>
      <c r="C32" s="148" t="s">
        <v>681</v>
      </c>
      <c r="D32" s="22" t="s">
        <v>679</v>
      </c>
      <c r="E32" s="145" t="s">
        <v>839</v>
      </c>
      <c r="F32" s="146"/>
      <c r="G32" s="84"/>
    </row>
    <row r="33" spans="2:7" ht="15" customHeight="1">
      <c r="B33" s="21"/>
      <c r="C33" s="148"/>
      <c r="D33" s="22" t="s">
        <v>682</v>
      </c>
      <c r="E33" s="145" t="s">
        <v>840</v>
      </c>
      <c r="F33" s="146"/>
      <c r="G33" s="84"/>
    </row>
    <row r="34" spans="2:7" ht="15" customHeight="1">
      <c r="B34" s="21"/>
      <c r="C34" s="148"/>
      <c r="D34" s="22" t="s">
        <v>680</v>
      </c>
      <c r="E34" s="145" t="s">
        <v>841</v>
      </c>
      <c r="F34" s="146"/>
      <c r="G34" s="84"/>
    </row>
    <row r="35" spans="2:7" ht="15" customHeight="1">
      <c r="B35" s="21"/>
      <c r="C35" s="148"/>
      <c r="D35" s="22" t="s">
        <v>683</v>
      </c>
      <c r="E35" s="147" t="s">
        <v>842</v>
      </c>
      <c r="F35" s="146"/>
      <c r="G35" s="84"/>
    </row>
    <row r="36" spans="2:7" ht="18" customHeight="1">
      <c r="B36" s="23"/>
      <c r="C36" s="24"/>
      <c r="D36" s="24"/>
      <c r="E36" s="25"/>
      <c r="F36" s="24"/>
      <c r="G36" s="85"/>
    </row>
    <row r="42" ht="11.25">
      <c r="E42" s="26"/>
    </row>
    <row r="49" ht="11.25">
      <c r="X49" s="28"/>
    </row>
    <row r="50" ht="11.25">
      <c r="X50" s="28"/>
    </row>
    <row r="51" ht="11.25">
      <c r="X51" s="28"/>
    </row>
    <row r="52" ht="11.25">
      <c r="X52" s="28"/>
    </row>
    <row r="53" ht="11.25">
      <c r="X53" s="28"/>
    </row>
    <row r="54" ht="11.25">
      <c r="X54" s="28"/>
    </row>
    <row r="55" ht="11.25">
      <c r="X55" s="28"/>
    </row>
    <row r="56" ht="11.25">
      <c r="X56" s="28"/>
    </row>
  </sheetData>
  <sheetProtection password="FA9C" sheet="1" objects="1" scenarios="1" formatColumns="0" formatRows="0"/>
  <mergeCells count="11">
    <mergeCell ref="E1:F1"/>
    <mergeCell ref="C2:F2"/>
    <mergeCell ref="D8:F8"/>
    <mergeCell ref="D14:F14"/>
    <mergeCell ref="C4:F4"/>
    <mergeCell ref="E34:F34"/>
    <mergeCell ref="E35:F35"/>
    <mergeCell ref="C32:C35"/>
    <mergeCell ref="C16:E16"/>
    <mergeCell ref="E32:F32"/>
    <mergeCell ref="E33:F33"/>
  </mergeCells>
  <dataValidations count="14">
    <dataValidation allowBlank="1" sqref="C30:E30"/>
    <dataValidation errorStyle="warning" type="list" allowBlank="1" showInputMessage="1" showErrorMessage="1" sqref="C18:C29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:E29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9:D20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1:D24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5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6:D27">
      <formula1>MO_LIST_30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9">
      <formula1>MO_LIST_2</formula1>
    </dataValidation>
  </dataValidations>
  <hyperlinks>
    <hyperlink ref="D30" location="'Общая информация'!A1" tooltip="Добавить поселение" display="Добавить поселение"/>
    <hyperlink ref="E35" r:id="rId1" display="IvanovaIV@vgpe,ru"/>
    <hyperlink ref="F19" location="'Общая информация'!$A$1" tooltip="Удалить" display="Удалить"/>
    <hyperlink ref="F20" location="'Общая информация'!$A$1" tooltip="Удалить" display="Удалить"/>
    <hyperlink ref="F21" location="'Общая информация'!$A$1" tooltip="Удалить" display="Удалить"/>
    <hyperlink ref="F22" location="'Общая информация'!$A$1" tooltip="Удалить" display="Удалить"/>
    <hyperlink ref="F23" location="'Общая информация'!$A$1" tooltip="Удалить" display="Удалить"/>
    <hyperlink ref="F24" location="'Общая информация'!$A$1" tooltip="Удалить" display="Удалить"/>
    <hyperlink ref="F25" location="'Общая информация'!$A$1" tooltip="Удалить" display="Удалить"/>
    <hyperlink ref="F26" location="'Общая информация'!$A$1" tooltip="Удалить" display="Удалить"/>
    <hyperlink ref="F27" location="'Общая информация'!$A$1" tooltip="Удалить" display="Удалить"/>
    <hyperlink ref="F28" location="'Общая информация'!$A$1" tooltip="Удалить" display="Удалить"/>
    <hyperlink ref="F29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20"/>
  <sheetViews>
    <sheetView tabSelected="1" zoomScalePageLayoutView="0" workbookViewId="0" topLeftCell="D6">
      <selection activeCell="G17" sqref="G17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5" t="s">
        <v>787</v>
      </c>
      <c r="F7" s="156"/>
      <c r="G7" s="157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>
        <v>14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51" customHeight="1">
      <c r="C16" s="53"/>
      <c r="D16" s="54"/>
      <c r="E16" s="35"/>
      <c r="F16" s="127" t="s">
        <v>876</v>
      </c>
      <c r="G16" s="131">
        <v>0.72</v>
      </c>
      <c r="H16" s="55"/>
    </row>
    <row r="17" spans="3:8" ht="51" customHeight="1">
      <c r="C17" s="53"/>
      <c r="D17" s="143" t="s">
        <v>51</v>
      </c>
      <c r="E17" s="35"/>
      <c r="F17" s="127" t="s">
        <v>875</v>
      </c>
      <c r="G17" s="131">
        <v>0</v>
      </c>
      <c r="H17" s="55"/>
    </row>
    <row r="18" spans="3:8" ht="15" customHeight="1" thickBot="1">
      <c r="C18" s="53"/>
      <c r="D18" s="54"/>
      <c r="E18" s="128"/>
      <c r="F18" s="130" t="s">
        <v>770</v>
      </c>
      <c r="G18" s="129"/>
      <c r="H18" s="55"/>
    </row>
    <row r="19" spans="3:8" ht="18" customHeight="1">
      <c r="C19" s="53"/>
      <c r="D19" s="57"/>
      <c r="E19" s="58"/>
      <c r="F19" s="59"/>
      <c r="G19" s="60"/>
      <c r="H19" s="61"/>
    </row>
    <row r="20" spans="3:7" ht="11.25">
      <c r="C20" s="53"/>
      <c r="D20" s="53"/>
      <c r="E20" s="53"/>
      <c r="F20" s="62"/>
      <c r="G20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8:G18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8" location="'Характеристики товаров и услуг'!A1" tooltip="Добавить показатель" display="Добавить показатель"/>
    <hyperlink ref="D17" location="'Характеристики товаров и услуг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90"/>
  <sheetViews>
    <sheetView zoomScalePageLayoutView="0" workbookViewId="0" topLeftCell="D113">
      <selection activeCell="G129" sqref="G129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5" t="s">
        <v>372</v>
      </c>
      <c r="F10" s="156"/>
      <c r="G10" s="156"/>
      <c r="H10" s="156"/>
      <c r="I10" s="157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70" t="s">
        <v>283</v>
      </c>
      <c r="G12" s="170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69">
        <v>2</v>
      </c>
      <c r="G13" s="169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67" t="s">
        <v>365</v>
      </c>
      <c r="G14" s="167"/>
      <c r="H14" s="94" t="s">
        <v>826</v>
      </c>
      <c r="I14" s="97" t="s">
        <v>788</v>
      </c>
      <c r="J14" s="101"/>
      <c r="K14" s="97"/>
      <c r="L14" s="101"/>
      <c r="M14" s="79" t="s">
        <v>833</v>
      </c>
    </row>
    <row r="15" spans="3:13" ht="29.25" customHeight="1">
      <c r="C15" s="53"/>
      <c r="D15" s="54"/>
      <c r="E15" s="66">
        <v>2</v>
      </c>
      <c r="F15" s="167" t="s">
        <v>394</v>
      </c>
      <c r="G15" s="167"/>
      <c r="H15" s="94" t="s">
        <v>389</v>
      </c>
      <c r="I15" s="98">
        <v>3005675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67" t="s">
        <v>393</v>
      </c>
      <c r="G16" s="167"/>
      <c r="H16" s="94" t="s">
        <v>389</v>
      </c>
      <c r="I16" s="98">
        <v>2866956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68" t="s">
        <v>381</v>
      </c>
      <c r="G17" s="168"/>
      <c r="H17" s="94" t="s">
        <v>389</v>
      </c>
      <c r="I17" s="98">
        <v>544148.2772800002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68" t="s">
        <v>795</v>
      </c>
      <c r="G18" s="168"/>
      <c r="H18" s="94" t="s">
        <v>389</v>
      </c>
      <c r="I18" s="98">
        <v>7518.1923898305095</v>
      </c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68" t="s">
        <v>392</v>
      </c>
      <c r="G19" s="168"/>
      <c r="H19" s="94" t="s">
        <v>389</v>
      </c>
      <c r="I19" s="98">
        <v>1336845.38622</v>
      </c>
      <c r="J19" s="81"/>
      <c r="K19" s="98"/>
      <c r="L19" s="81"/>
      <c r="M19" s="106"/>
    </row>
    <row r="20" spans="3:13" ht="11.25">
      <c r="C20" s="53"/>
      <c r="D20" s="109" t="s">
        <v>51</v>
      </c>
      <c r="E20" s="164"/>
      <c r="F20" s="165" t="s">
        <v>872</v>
      </c>
      <c r="G20" s="56" t="s">
        <v>390</v>
      </c>
      <c r="H20" s="94" t="s">
        <v>389</v>
      </c>
      <c r="I20" s="98">
        <v>1336845.38622</v>
      </c>
      <c r="J20" s="81"/>
      <c r="K20" s="98"/>
      <c r="L20" s="81"/>
      <c r="M20" s="106"/>
    </row>
    <row r="21" spans="3:13" ht="11.25">
      <c r="C21" s="53"/>
      <c r="D21" s="132"/>
      <c r="E21" s="164"/>
      <c r="F21" s="165"/>
      <c r="G21" s="56" t="s">
        <v>796</v>
      </c>
      <c r="H21" s="94" t="s">
        <v>389</v>
      </c>
      <c r="I21" s="98">
        <v>88125.94625597801</v>
      </c>
      <c r="J21" s="81"/>
      <c r="K21" s="98"/>
      <c r="L21" s="81"/>
      <c r="M21" s="106"/>
    </row>
    <row r="22" spans="3:13" ht="11.25">
      <c r="C22" s="53"/>
      <c r="D22" s="54"/>
      <c r="E22" s="164"/>
      <c r="F22" s="166"/>
      <c r="G22" s="56" t="s">
        <v>388</v>
      </c>
      <c r="H22" s="95" t="s">
        <v>873</v>
      </c>
      <c r="I22" s="98">
        <v>302469.774836626</v>
      </c>
      <c r="J22" s="81"/>
      <c r="K22" s="98"/>
      <c r="L22" s="81"/>
      <c r="M22" s="106"/>
    </row>
    <row r="23" spans="3:13" ht="11.25" customHeight="1">
      <c r="C23" s="53"/>
      <c r="D23" s="54"/>
      <c r="E23" s="164"/>
      <c r="F23" s="166"/>
      <c r="G23" s="56" t="s">
        <v>366</v>
      </c>
      <c r="H23" s="94" t="s">
        <v>389</v>
      </c>
      <c r="I23" s="86">
        <f>IF(I22="",0,IF(I22=0,0,I20/I22))</f>
        <v>4.419765204447534</v>
      </c>
      <c r="J23" s="81"/>
      <c r="K23" s="86">
        <f>IF(K22="",0,IF(K22=0,0,K20/K22))</f>
        <v>0</v>
      </c>
      <c r="L23" s="81"/>
      <c r="M23" s="106"/>
    </row>
    <row r="24" spans="3:13" ht="22.5">
      <c r="C24" s="53"/>
      <c r="D24" s="54"/>
      <c r="E24" s="164"/>
      <c r="F24" s="166"/>
      <c r="G24" s="56" t="s">
        <v>367</v>
      </c>
      <c r="H24" s="94" t="s">
        <v>826</v>
      </c>
      <c r="I24" s="99" t="s">
        <v>874</v>
      </c>
      <c r="J24" s="81"/>
      <c r="K24" s="99"/>
      <c r="L24" s="81"/>
      <c r="M24" s="106"/>
    </row>
    <row r="25" spans="3:14" ht="15" customHeight="1">
      <c r="C25" s="53"/>
      <c r="D25" s="54"/>
      <c r="E25" s="133"/>
      <c r="F25" s="135" t="s">
        <v>368</v>
      </c>
      <c r="G25" s="134"/>
      <c r="H25" s="96"/>
      <c r="I25" s="100"/>
      <c r="J25" s="81"/>
      <c r="K25" s="100"/>
      <c r="L25" s="81"/>
      <c r="M25" s="106"/>
      <c r="N25" s="70"/>
    </row>
    <row r="26" spans="3:13" ht="23.25" customHeight="1">
      <c r="C26" s="53"/>
      <c r="D26" s="54"/>
      <c r="E26" s="66" t="s">
        <v>374</v>
      </c>
      <c r="F26" s="168" t="s">
        <v>382</v>
      </c>
      <c r="G26" s="168"/>
      <c r="H26" s="94" t="s">
        <v>389</v>
      </c>
      <c r="I26" s="98">
        <v>261119.2680928195</v>
      </c>
      <c r="J26" s="81"/>
      <c r="K26" s="98"/>
      <c r="L26" s="81"/>
      <c r="M26" s="106"/>
    </row>
    <row r="27" spans="3:13" ht="15" customHeight="1">
      <c r="C27" s="53"/>
      <c r="D27" s="54"/>
      <c r="E27" s="66" t="s">
        <v>815</v>
      </c>
      <c r="F27" s="158" t="s">
        <v>79</v>
      </c>
      <c r="G27" s="158"/>
      <c r="H27" s="94" t="s">
        <v>395</v>
      </c>
      <c r="I27" s="86">
        <f>IF(I28="",0,IF(I28=0,0,I26/I28))</f>
        <v>4.970474078128226</v>
      </c>
      <c r="J27" s="81"/>
      <c r="K27" s="86">
        <f>IF(K28="",0,IF(K28=0,0,K26/K28))</f>
        <v>0</v>
      </c>
      <c r="L27" s="81"/>
      <c r="M27" s="106"/>
    </row>
    <row r="28" spans="3:13" ht="15" customHeight="1">
      <c r="C28" s="53"/>
      <c r="D28" s="54"/>
      <c r="E28" s="66" t="s">
        <v>816</v>
      </c>
      <c r="F28" s="158" t="s">
        <v>396</v>
      </c>
      <c r="G28" s="158"/>
      <c r="H28" s="94" t="s">
        <v>264</v>
      </c>
      <c r="I28" s="98">
        <v>52534.07702935882</v>
      </c>
      <c r="J28" s="81"/>
      <c r="K28" s="98"/>
      <c r="L28" s="81"/>
      <c r="M28" s="106"/>
    </row>
    <row r="29" spans="3:13" ht="23.25" customHeight="1">
      <c r="C29" s="53"/>
      <c r="D29" s="54"/>
      <c r="E29" s="66" t="s">
        <v>375</v>
      </c>
      <c r="F29" s="168" t="s">
        <v>383</v>
      </c>
      <c r="G29" s="168"/>
      <c r="H29" s="94" t="s">
        <v>389</v>
      </c>
      <c r="I29" s="98">
        <v>13649.036982169491</v>
      </c>
      <c r="J29" s="81"/>
      <c r="K29" s="98"/>
      <c r="L29" s="81"/>
      <c r="M29" s="106"/>
    </row>
    <row r="30" spans="3:13" ht="23.25" customHeight="1">
      <c r="C30" s="53"/>
      <c r="D30" s="54"/>
      <c r="E30" s="66" t="s">
        <v>817</v>
      </c>
      <c r="F30" s="168" t="s">
        <v>384</v>
      </c>
      <c r="G30" s="168"/>
      <c r="H30" s="94" t="s">
        <v>389</v>
      </c>
      <c r="I30" s="98">
        <v>7405.55526</v>
      </c>
      <c r="J30" s="81"/>
      <c r="K30" s="98"/>
      <c r="L30" s="81"/>
      <c r="M30" s="106"/>
    </row>
    <row r="31" spans="3:13" ht="23.25" customHeight="1">
      <c r="C31" s="53"/>
      <c r="D31" s="54"/>
      <c r="E31" s="66" t="s">
        <v>376</v>
      </c>
      <c r="F31" s="167" t="s">
        <v>332</v>
      </c>
      <c r="G31" s="167"/>
      <c r="H31" s="94" t="s">
        <v>389</v>
      </c>
      <c r="I31" s="98">
        <v>78723.53923</v>
      </c>
      <c r="J31" s="81"/>
      <c r="K31" s="98"/>
      <c r="L31" s="81"/>
      <c r="M31" s="106"/>
    </row>
    <row r="32" spans="3:13" ht="23.25" customHeight="1">
      <c r="C32" s="53"/>
      <c r="D32" s="54"/>
      <c r="E32" s="66" t="s">
        <v>377</v>
      </c>
      <c r="F32" s="167" t="s">
        <v>333</v>
      </c>
      <c r="G32" s="167"/>
      <c r="H32" s="94" t="s">
        <v>389</v>
      </c>
      <c r="I32" s="98">
        <v>23918.70837</v>
      </c>
      <c r="J32" s="81"/>
      <c r="K32" s="98"/>
      <c r="L32" s="81"/>
      <c r="M32" s="106"/>
    </row>
    <row r="33" spans="3:13" ht="23.25" customHeight="1">
      <c r="C33" s="53"/>
      <c r="D33" s="54"/>
      <c r="E33" s="66" t="s">
        <v>378</v>
      </c>
      <c r="F33" s="168" t="s">
        <v>387</v>
      </c>
      <c r="G33" s="168"/>
      <c r="H33" s="94" t="s">
        <v>389</v>
      </c>
      <c r="I33" s="98">
        <v>63566.74512000001</v>
      </c>
      <c r="J33" s="81"/>
      <c r="K33" s="98"/>
      <c r="L33" s="81"/>
      <c r="M33" s="106"/>
    </row>
    <row r="34" spans="3:13" ht="15" customHeight="1">
      <c r="C34" s="53"/>
      <c r="D34" s="54"/>
      <c r="E34" s="66" t="s">
        <v>379</v>
      </c>
      <c r="F34" s="168" t="s">
        <v>797</v>
      </c>
      <c r="G34" s="168"/>
      <c r="H34" s="94" t="s">
        <v>389</v>
      </c>
      <c r="I34" s="98">
        <v>182741.19603999998</v>
      </c>
      <c r="J34" s="81"/>
      <c r="K34" s="98"/>
      <c r="L34" s="81"/>
      <c r="M34" s="106"/>
    </row>
    <row r="35" spans="3:13" ht="15" customHeight="1">
      <c r="C35" s="53"/>
      <c r="D35" s="54"/>
      <c r="E35" s="66" t="s">
        <v>380</v>
      </c>
      <c r="F35" s="168" t="s">
        <v>799</v>
      </c>
      <c r="G35" s="168"/>
      <c r="H35" s="94" t="s">
        <v>389</v>
      </c>
      <c r="I35" s="98">
        <v>30285.9894</v>
      </c>
      <c r="J35" s="81"/>
      <c r="K35" s="98"/>
      <c r="L35" s="81"/>
      <c r="M35" s="106"/>
    </row>
    <row r="36" spans="3:13" ht="26.25" customHeight="1">
      <c r="C36" s="53"/>
      <c r="D36" s="54"/>
      <c r="E36" s="66"/>
      <c r="F36" s="168" t="s">
        <v>801</v>
      </c>
      <c r="G36" s="168"/>
      <c r="H36" s="94" t="s">
        <v>826</v>
      </c>
      <c r="I36" s="137" t="s">
        <v>826</v>
      </c>
      <c r="J36" s="81"/>
      <c r="K36" s="137" t="s">
        <v>826</v>
      </c>
      <c r="L36" s="81"/>
      <c r="M36" s="106"/>
    </row>
    <row r="37" spans="3:13" ht="26.25" customHeight="1">
      <c r="C37" s="53"/>
      <c r="D37" s="143"/>
      <c r="E37" s="66"/>
      <c r="F37" s="160" t="s">
        <v>844</v>
      </c>
      <c r="G37" s="161"/>
      <c r="H37" s="94" t="s">
        <v>389</v>
      </c>
      <c r="I37" s="98">
        <v>30188.689399999996</v>
      </c>
      <c r="J37" s="81"/>
      <c r="K37" s="137" t="s">
        <v>826</v>
      </c>
      <c r="L37" s="81"/>
      <c r="M37" s="106"/>
    </row>
    <row r="38" spans="3:13" ht="15" customHeight="1">
      <c r="C38" s="53"/>
      <c r="D38" s="54"/>
      <c r="E38" s="133"/>
      <c r="F38" s="135" t="s">
        <v>798</v>
      </c>
      <c r="G38" s="134"/>
      <c r="H38" s="96"/>
      <c r="I38" s="100"/>
      <c r="J38" s="81"/>
      <c r="K38" s="100"/>
      <c r="L38" s="81"/>
      <c r="M38" s="106"/>
    </row>
    <row r="39" spans="3:13" ht="23.25" customHeight="1">
      <c r="C39" s="53"/>
      <c r="D39" s="54"/>
      <c r="E39" s="66" t="s">
        <v>767</v>
      </c>
      <c r="F39" s="168" t="s">
        <v>385</v>
      </c>
      <c r="G39" s="168"/>
      <c r="H39" s="94" t="s">
        <v>389</v>
      </c>
      <c r="I39" s="98">
        <v>160593.34284</v>
      </c>
      <c r="J39" s="81"/>
      <c r="K39" s="98"/>
      <c r="L39" s="81"/>
      <c r="M39" s="106"/>
    </row>
    <row r="40" spans="3:13" ht="15" customHeight="1">
      <c r="C40" s="53"/>
      <c r="D40" s="54"/>
      <c r="E40" s="66" t="s">
        <v>818</v>
      </c>
      <c r="F40" s="158" t="s">
        <v>369</v>
      </c>
      <c r="G40" s="158"/>
      <c r="H40" s="94" t="s">
        <v>389</v>
      </c>
      <c r="I40" s="98">
        <v>69723.66483</v>
      </c>
      <c r="J40" s="81"/>
      <c r="K40" s="98"/>
      <c r="L40" s="81"/>
      <c r="M40" s="106"/>
    </row>
    <row r="41" spans="3:13" ht="15" customHeight="1">
      <c r="C41" s="53"/>
      <c r="D41" s="54"/>
      <c r="E41" s="66" t="s">
        <v>819</v>
      </c>
      <c r="F41" s="158" t="s">
        <v>370</v>
      </c>
      <c r="G41" s="158"/>
      <c r="H41" s="94" t="s">
        <v>389</v>
      </c>
      <c r="I41" s="98">
        <v>21100.08257</v>
      </c>
      <c r="J41" s="81"/>
      <c r="K41" s="98"/>
      <c r="L41" s="81"/>
      <c r="M41" s="106"/>
    </row>
    <row r="42" spans="3:13" ht="15" customHeight="1">
      <c r="C42" s="53"/>
      <c r="D42" s="54"/>
      <c r="E42" s="66" t="s">
        <v>820</v>
      </c>
      <c r="F42" s="158" t="s">
        <v>800</v>
      </c>
      <c r="G42" s="158"/>
      <c r="H42" s="94" t="s">
        <v>389</v>
      </c>
      <c r="I42" s="98">
        <v>18690.012375</v>
      </c>
      <c r="J42" s="81"/>
      <c r="K42" s="98"/>
      <c r="L42" s="81"/>
      <c r="M42" s="106"/>
    </row>
    <row r="43" spans="3:13" ht="23.25" customHeight="1">
      <c r="C43" s="53"/>
      <c r="D43" s="54"/>
      <c r="E43" s="66" t="s">
        <v>821</v>
      </c>
      <c r="F43" s="168" t="s">
        <v>386</v>
      </c>
      <c r="G43" s="168"/>
      <c r="H43" s="94" t="s">
        <v>389</v>
      </c>
      <c r="I43" s="98">
        <v>146740.05733</v>
      </c>
      <c r="J43" s="81"/>
      <c r="K43" s="98"/>
      <c r="L43" s="81"/>
      <c r="M43" s="106"/>
    </row>
    <row r="44" spans="3:13" ht="15" customHeight="1">
      <c r="C44" s="53"/>
      <c r="D44" s="54"/>
      <c r="E44" s="66" t="s">
        <v>822</v>
      </c>
      <c r="F44" s="158" t="s">
        <v>827</v>
      </c>
      <c r="G44" s="158"/>
      <c r="H44" s="94" t="s">
        <v>389</v>
      </c>
      <c r="I44" s="98">
        <v>80712.03050999998</v>
      </c>
      <c r="J44" s="81"/>
      <c r="K44" s="98"/>
      <c r="L44" s="81"/>
      <c r="M44" s="106"/>
    </row>
    <row r="45" spans="3:13" ht="15" customHeight="1">
      <c r="C45" s="53"/>
      <c r="D45" s="54"/>
      <c r="E45" s="66" t="s">
        <v>823</v>
      </c>
      <c r="F45" s="158" t="s">
        <v>828</v>
      </c>
      <c r="G45" s="158"/>
      <c r="H45" s="94" t="s">
        <v>389</v>
      </c>
      <c r="I45" s="98">
        <v>22894.66054</v>
      </c>
      <c r="J45" s="81"/>
      <c r="K45" s="98"/>
      <c r="L45" s="81"/>
      <c r="M45" s="106"/>
    </row>
    <row r="46" spans="3:21" ht="15" customHeight="1">
      <c r="C46" s="53"/>
      <c r="D46" s="54"/>
      <c r="E46" s="66" t="s">
        <v>824</v>
      </c>
      <c r="F46" s="158" t="s">
        <v>800</v>
      </c>
      <c r="G46" s="158"/>
      <c r="H46" s="94" t="s">
        <v>389</v>
      </c>
      <c r="I46" s="98">
        <v>911.8347100000001</v>
      </c>
      <c r="J46" s="81"/>
      <c r="K46" s="98"/>
      <c r="L46" s="81"/>
      <c r="M46" s="106"/>
      <c r="O46" s="112"/>
      <c r="P46" s="112"/>
      <c r="Q46" s="112"/>
      <c r="R46" s="112"/>
      <c r="S46" s="112"/>
      <c r="T46" s="112"/>
      <c r="U46" s="112"/>
    </row>
    <row r="47" spans="3:21" ht="23.25" customHeight="1">
      <c r="C47" s="53"/>
      <c r="D47" s="54"/>
      <c r="E47" s="66" t="s">
        <v>825</v>
      </c>
      <c r="F47" s="168" t="s">
        <v>768</v>
      </c>
      <c r="G47" s="168"/>
      <c r="H47" s="94" t="s">
        <v>389</v>
      </c>
      <c r="I47" s="98">
        <f>I16-I17-I18-I19-I26-I29-I30-I31-I32-I33-I34-I35-I39-I43</f>
        <v>9700.705445180502</v>
      </c>
      <c r="J47" s="81"/>
      <c r="K47" s="98"/>
      <c r="L47" s="81"/>
      <c r="M47" s="106"/>
      <c r="O47" s="112"/>
      <c r="P47" s="112"/>
      <c r="Q47" s="112"/>
      <c r="R47" s="112"/>
      <c r="S47" s="112"/>
      <c r="T47" s="112"/>
      <c r="U47" s="112"/>
    </row>
    <row r="48" spans="3:21" ht="23.25" customHeight="1">
      <c r="C48" s="53"/>
      <c r="D48" s="54"/>
      <c r="E48" s="66" t="s">
        <v>284</v>
      </c>
      <c r="F48" s="159" t="s">
        <v>80</v>
      </c>
      <c r="G48" s="159"/>
      <c r="H48" s="94" t="s">
        <v>389</v>
      </c>
      <c r="I48" s="98">
        <f>I15-I16</f>
        <v>138719</v>
      </c>
      <c r="J48" s="81"/>
      <c r="K48" s="98"/>
      <c r="L48" s="81"/>
      <c r="M48" s="106"/>
      <c r="O48" s="112"/>
      <c r="P48" s="112"/>
      <c r="Q48" s="112"/>
      <c r="R48" s="112"/>
      <c r="S48" s="112"/>
      <c r="T48" s="112"/>
      <c r="U48" s="112"/>
    </row>
    <row r="49" spans="3:21" ht="23.25" customHeight="1">
      <c r="C49" s="53"/>
      <c r="D49" s="54"/>
      <c r="E49" s="66" t="s">
        <v>285</v>
      </c>
      <c r="F49" s="159" t="s">
        <v>81</v>
      </c>
      <c r="G49" s="159"/>
      <c r="H49" s="94" t="s">
        <v>389</v>
      </c>
      <c r="I49" s="98">
        <f>I48</f>
        <v>138719</v>
      </c>
      <c r="J49" s="81"/>
      <c r="K49" s="98"/>
      <c r="L49" s="81"/>
      <c r="M49" s="106"/>
      <c r="O49" s="112"/>
      <c r="P49" s="112"/>
      <c r="Q49" s="112"/>
      <c r="R49" s="112"/>
      <c r="S49" s="112"/>
      <c r="T49" s="112"/>
      <c r="U49" s="112"/>
    </row>
    <row r="50" spans="3:21" ht="23.25" customHeight="1">
      <c r="C50" s="53"/>
      <c r="D50" s="54"/>
      <c r="E50" s="66" t="s">
        <v>286</v>
      </c>
      <c r="F50" s="159" t="s">
        <v>805</v>
      </c>
      <c r="G50" s="159"/>
      <c r="H50" s="94" t="s">
        <v>389</v>
      </c>
      <c r="I50" s="86">
        <f>I51+I52+I53</f>
        <v>1419.46724</v>
      </c>
      <c r="J50" s="81"/>
      <c r="K50" s="136">
        <f>K51+K52+K53</f>
        <v>0</v>
      </c>
      <c r="L50" s="81"/>
      <c r="M50" s="106"/>
      <c r="O50" s="112"/>
      <c r="P50" s="112"/>
      <c r="Q50" s="112"/>
      <c r="R50" s="112"/>
      <c r="S50" s="112"/>
      <c r="T50" s="112"/>
      <c r="U50" s="112"/>
    </row>
    <row r="51" spans="3:21" ht="15">
      <c r="C51" s="53"/>
      <c r="D51" s="54"/>
      <c r="E51" s="66" t="s">
        <v>802</v>
      </c>
      <c r="F51" s="158" t="s">
        <v>804</v>
      </c>
      <c r="G51" s="158"/>
      <c r="H51" s="94" t="s">
        <v>389</v>
      </c>
      <c r="I51" s="98">
        <v>1419.46724</v>
      </c>
      <c r="J51" s="81"/>
      <c r="K51" s="98"/>
      <c r="L51" s="81"/>
      <c r="M51" s="106"/>
      <c r="O51" s="112"/>
      <c r="P51" s="112"/>
      <c r="Q51" s="112"/>
      <c r="R51" s="112"/>
      <c r="S51" s="112"/>
      <c r="T51" s="112"/>
      <c r="U51" s="112"/>
    </row>
    <row r="52" spans="3:21" ht="15">
      <c r="C52" s="53"/>
      <c r="D52" s="54"/>
      <c r="E52" s="66" t="s">
        <v>803</v>
      </c>
      <c r="F52" s="158" t="s">
        <v>808</v>
      </c>
      <c r="G52" s="158"/>
      <c r="H52" s="94" t="s">
        <v>389</v>
      </c>
      <c r="I52" s="98">
        <v>0</v>
      </c>
      <c r="J52" s="81"/>
      <c r="K52" s="98"/>
      <c r="L52" s="81"/>
      <c r="M52" s="106"/>
      <c r="O52" s="112"/>
      <c r="P52" s="112"/>
      <c r="Q52" s="112"/>
      <c r="R52" s="112"/>
      <c r="S52" s="112"/>
      <c r="T52" s="112"/>
      <c r="U52" s="112"/>
    </row>
    <row r="53" spans="3:21" ht="15">
      <c r="C53" s="53"/>
      <c r="D53" s="54"/>
      <c r="E53" s="66" t="s">
        <v>806</v>
      </c>
      <c r="F53" s="158" t="s">
        <v>807</v>
      </c>
      <c r="G53" s="158"/>
      <c r="H53" s="94" t="s">
        <v>389</v>
      </c>
      <c r="I53" s="98">
        <v>0</v>
      </c>
      <c r="J53" s="81"/>
      <c r="K53" s="98"/>
      <c r="L53" s="81"/>
      <c r="M53" s="106"/>
      <c r="O53" s="112"/>
      <c r="P53" s="112"/>
      <c r="Q53" s="112"/>
      <c r="R53" s="112"/>
      <c r="S53" s="112"/>
      <c r="T53" s="112"/>
      <c r="U53" s="112"/>
    </row>
    <row r="54" spans="3:21" ht="23.25" customHeight="1">
      <c r="C54" s="53"/>
      <c r="D54" s="54"/>
      <c r="E54" s="66" t="s">
        <v>287</v>
      </c>
      <c r="F54" s="159" t="s">
        <v>831</v>
      </c>
      <c r="G54" s="159"/>
      <c r="H54" s="94" t="s">
        <v>397</v>
      </c>
      <c r="I54" s="98">
        <f>SUM(I55:I80)</f>
        <v>987.23</v>
      </c>
      <c r="J54" s="81"/>
      <c r="K54" s="98"/>
      <c r="L54" s="81"/>
      <c r="M54" s="106"/>
      <c r="O54" s="112"/>
      <c r="P54" s="112"/>
      <c r="Q54" s="112"/>
      <c r="R54" s="112"/>
      <c r="S54" s="112"/>
      <c r="T54" s="112"/>
      <c r="U54" s="112"/>
    </row>
    <row r="55" spans="3:21" ht="23.25" customHeight="1">
      <c r="C55" s="53"/>
      <c r="D55" s="54"/>
      <c r="E55" s="66"/>
      <c r="F55" s="160" t="s">
        <v>845</v>
      </c>
      <c r="G55" s="161"/>
      <c r="H55" s="94" t="s">
        <v>397</v>
      </c>
      <c r="I55" s="98">
        <v>169</v>
      </c>
      <c r="J55" s="81"/>
      <c r="K55" s="98"/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21" ht="23.25" customHeight="1">
      <c r="C56" s="53"/>
      <c r="D56" s="143" t="s">
        <v>51</v>
      </c>
      <c r="E56" s="66" t="s">
        <v>843</v>
      </c>
      <c r="F56" s="160" t="s">
        <v>846</v>
      </c>
      <c r="G56" s="161"/>
      <c r="H56" s="94" t="s">
        <v>397</v>
      </c>
      <c r="I56" s="98">
        <v>216</v>
      </c>
      <c r="J56" s="81"/>
      <c r="K56" s="98"/>
      <c r="L56" s="81"/>
      <c r="M56" s="106"/>
      <c r="O56" s="112"/>
      <c r="P56" s="112"/>
      <c r="Q56" s="112"/>
      <c r="R56" s="112"/>
      <c r="S56" s="112"/>
      <c r="T56" s="112"/>
      <c r="U56" s="112"/>
    </row>
    <row r="57" spans="3:21" ht="23.25" customHeight="1">
      <c r="C57" s="53"/>
      <c r="D57" s="143" t="s">
        <v>51</v>
      </c>
      <c r="E57" s="66" t="s">
        <v>843</v>
      </c>
      <c r="F57" s="160" t="s">
        <v>847</v>
      </c>
      <c r="G57" s="161"/>
      <c r="H57" s="94" t="s">
        <v>397</v>
      </c>
      <c r="I57" s="98">
        <v>102</v>
      </c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23.25" customHeight="1">
      <c r="C58" s="53"/>
      <c r="D58" s="143" t="s">
        <v>51</v>
      </c>
      <c r="E58" s="66" t="s">
        <v>843</v>
      </c>
      <c r="F58" s="160" t="s">
        <v>848</v>
      </c>
      <c r="G58" s="161"/>
      <c r="H58" s="94" t="s">
        <v>397</v>
      </c>
      <c r="I58" s="98">
        <v>90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143" t="s">
        <v>51</v>
      </c>
      <c r="E59" s="66" t="s">
        <v>843</v>
      </c>
      <c r="F59" s="160" t="s">
        <v>849</v>
      </c>
      <c r="G59" s="161"/>
      <c r="H59" s="94" t="s">
        <v>397</v>
      </c>
      <c r="I59" s="98">
        <v>200</v>
      </c>
      <c r="J59" s="81"/>
      <c r="K59" s="98"/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23.25" customHeight="1">
      <c r="C60" s="53"/>
      <c r="D60" s="143" t="s">
        <v>51</v>
      </c>
      <c r="E60" s="66" t="s">
        <v>843</v>
      </c>
      <c r="F60" s="160" t="s">
        <v>850</v>
      </c>
      <c r="G60" s="161"/>
      <c r="H60" s="94" t="s">
        <v>397</v>
      </c>
      <c r="I60" s="98">
        <v>20</v>
      </c>
      <c r="J60" s="81"/>
      <c r="K60" s="98"/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21" ht="23.25" customHeight="1">
      <c r="C61" s="53"/>
      <c r="D61" s="143" t="s">
        <v>51</v>
      </c>
      <c r="E61" s="66" t="s">
        <v>843</v>
      </c>
      <c r="F61" s="160" t="s">
        <v>851</v>
      </c>
      <c r="G61" s="161"/>
      <c r="H61" s="94" t="s">
        <v>397</v>
      </c>
      <c r="I61" s="98">
        <v>4.2</v>
      </c>
      <c r="J61" s="81"/>
      <c r="K61" s="98"/>
      <c r="L61" s="81"/>
      <c r="M61" s="106"/>
      <c r="O61" s="112"/>
      <c r="P61" s="112"/>
      <c r="Q61" s="112"/>
      <c r="R61" s="112"/>
      <c r="S61" s="112"/>
      <c r="T61" s="112"/>
      <c r="U61" s="112"/>
    </row>
    <row r="62" spans="3:21" ht="23.25" customHeight="1">
      <c r="C62" s="53"/>
      <c r="D62" s="143" t="s">
        <v>51</v>
      </c>
      <c r="E62" s="66" t="s">
        <v>843</v>
      </c>
      <c r="F62" s="160" t="s">
        <v>852</v>
      </c>
      <c r="G62" s="161"/>
      <c r="H62" s="94" t="s">
        <v>397</v>
      </c>
      <c r="I62" s="98">
        <v>24</v>
      </c>
      <c r="J62" s="81"/>
      <c r="K62" s="98"/>
      <c r="L62" s="81"/>
      <c r="M62" s="106"/>
      <c r="O62" s="112"/>
      <c r="P62" s="112"/>
      <c r="Q62" s="112"/>
      <c r="R62" s="112"/>
      <c r="S62" s="112"/>
      <c r="T62" s="112"/>
      <c r="U62" s="112"/>
    </row>
    <row r="63" spans="3:21" ht="23.25" customHeight="1">
      <c r="C63" s="53"/>
      <c r="D63" s="143" t="s">
        <v>51</v>
      </c>
      <c r="E63" s="66" t="s">
        <v>843</v>
      </c>
      <c r="F63" s="160" t="s">
        <v>853</v>
      </c>
      <c r="G63" s="161"/>
      <c r="H63" s="94" t="s">
        <v>397</v>
      </c>
      <c r="I63" s="98">
        <v>24</v>
      </c>
      <c r="J63" s="81"/>
      <c r="K63" s="98"/>
      <c r="L63" s="81"/>
      <c r="M63" s="106"/>
      <c r="O63" s="112"/>
      <c r="P63" s="112"/>
      <c r="Q63" s="112"/>
      <c r="R63" s="112"/>
      <c r="S63" s="112"/>
      <c r="T63" s="112"/>
      <c r="U63" s="112"/>
    </row>
    <row r="64" spans="3:21" ht="23.25" customHeight="1">
      <c r="C64" s="53"/>
      <c r="D64" s="143" t="s">
        <v>51</v>
      </c>
      <c r="E64" s="66" t="s">
        <v>843</v>
      </c>
      <c r="F64" s="160" t="s">
        <v>854</v>
      </c>
      <c r="G64" s="161"/>
      <c r="H64" s="94" t="s">
        <v>397</v>
      </c>
      <c r="I64" s="98">
        <v>5.16</v>
      </c>
      <c r="J64" s="81"/>
      <c r="K64" s="98"/>
      <c r="L64" s="81"/>
      <c r="M64" s="106"/>
      <c r="O64" s="112"/>
      <c r="P64" s="112"/>
      <c r="Q64" s="112"/>
      <c r="R64" s="112"/>
      <c r="S64" s="112"/>
      <c r="T64" s="112"/>
      <c r="U64" s="112"/>
    </row>
    <row r="65" spans="3:21" ht="23.25" customHeight="1">
      <c r="C65" s="53"/>
      <c r="D65" s="143" t="s">
        <v>51</v>
      </c>
      <c r="E65" s="66" t="s">
        <v>843</v>
      </c>
      <c r="F65" s="160" t="s">
        <v>855</v>
      </c>
      <c r="G65" s="161"/>
      <c r="H65" s="94" t="s">
        <v>397</v>
      </c>
      <c r="I65" s="98">
        <v>2.93</v>
      </c>
      <c r="J65" s="81"/>
      <c r="K65" s="98"/>
      <c r="L65" s="81"/>
      <c r="M65" s="106"/>
      <c r="O65" s="112"/>
      <c r="P65" s="112"/>
      <c r="Q65" s="112"/>
      <c r="R65" s="112"/>
      <c r="S65" s="112"/>
      <c r="T65" s="112"/>
      <c r="U65" s="112"/>
    </row>
    <row r="66" spans="3:21" ht="23.25" customHeight="1">
      <c r="C66" s="53"/>
      <c r="D66" s="143" t="s">
        <v>51</v>
      </c>
      <c r="E66" s="66" t="s">
        <v>843</v>
      </c>
      <c r="F66" s="160" t="s">
        <v>856</v>
      </c>
      <c r="G66" s="161"/>
      <c r="H66" s="94" t="s">
        <v>397</v>
      </c>
      <c r="I66" s="98">
        <v>6.19</v>
      </c>
      <c r="J66" s="81"/>
      <c r="K66" s="98"/>
      <c r="L66" s="81"/>
      <c r="M66" s="106"/>
      <c r="O66" s="112"/>
      <c r="P66" s="112"/>
      <c r="Q66" s="112"/>
      <c r="R66" s="112"/>
      <c r="S66" s="112"/>
      <c r="T66" s="112"/>
      <c r="U66" s="112"/>
    </row>
    <row r="67" spans="3:21" ht="23.25" customHeight="1">
      <c r="C67" s="53"/>
      <c r="D67" s="143" t="s">
        <v>51</v>
      </c>
      <c r="E67" s="66" t="s">
        <v>843</v>
      </c>
      <c r="F67" s="160" t="s">
        <v>857</v>
      </c>
      <c r="G67" s="161"/>
      <c r="H67" s="94" t="s">
        <v>397</v>
      </c>
      <c r="I67" s="98">
        <v>2.24</v>
      </c>
      <c r="J67" s="81"/>
      <c r="K67" s="98"/>
      <c r="L67" s="81"/>
      <c r="M67" s="106"/>
      <c r="O67" s="112"/>
      <c r="P67" s="112"/>
      <c r="Q67" s="112"/>
      <c r="R67" s="112"/>
      <c r="S67" s="112"/>
      <c r="T67" s="112"/>
      <c r="U67" s="112"/>
    </row>
    <row r="68" spans="3:21" ht="23.25" customHeight="1">
      <c r="C68" s="53"/>
      <c r="D68" s="143" t="s">
        <v>51</v>
      </c>
      <c r="E68" s="66" t="s">
        <v>843</v>
      </c>
      <c r="F68" s="160" t="s">
        <v>858</v>
      </c>
      <c r="G68" s="161"/>
      <c r="H68" s="94" t="s">
        <v>397</v>
      </c>
      <c r="I68" s="98">
        <v>2.24</v>
      </c>
      <c r="J68" s="81"/>
      <c r="K68" s="98"/>
      <c r="L68" s="81"/>
      <c r="M68" s="106"/>
      <c r="O68" s="112"/>
      <c r="P68" s="112"/>
      <c r="Q68" s="112"/>
      <c r="R68" s="112"/>
      <c r="S68" s="112"/>
      <c r="T68" s="112"/>
      <c r="U68" s="112"/>
    </row>
    <row r="69" spans="3:21" ht="23.25" customHeight="1">
      <c r="C69" s="53"/>
      <c r="D69" s="143" t="s">
        <v>51</v>
      </c>
      <c r="E69" s="66" t="s">
        <v>843</v>
      </c>
      <c r="F69" s="160" t="s">
        <v>859</v>
      </c>
      <c r="G69" s="161"/>
      <c r="H69" s="94" t="s">
        <v>397</v>
      </c>
      <c r="I69" s="98">
        <v>2.63</v>
      </c>
      <c r="J69" s="81"/>
      <c r="K69" s="98"/>
      <c r="L69" s="81"/>
      <c r="M69" s="106"/>
      <c r="O69" s="112"/>
      <c r="P69" s="112"/>
      <c r="Q69" s="112"/>
      <c r="R69" s="112"/>
      <c r="S69" s="112"/>
      <c r="T69" s="112"/>
      <c r="U69" s="112"/>
    </row>
    <row r="70" spans="3:21" ht="23.25" customHeight="1">
      <c r="C70" s="53"/>
      <c r="D70" s="143" t="s">
        <v>51</v>
      </c>
      <c r="E70" s="66" t="s">
        <v>843</v>
      </c>
      <c r="F70" s="160" t="s">
        <v>860</v>
      </c>
      <c r="G70" s="161"/>
      <c r="H70" s="94" t="s">
        <v>397</v>
      </c>
      <c r="I70" s="98">
        <v>12.04</v>
      </c>
      <c r="J70" s="81"/>
      <c r="K70" s="98"/>
      <c r="L70" s="81"/>
      <c r="M70" s="106"/>
      <c r="O70" s="112"/>
      <c r="P70" s="112"/>
      <c r="Q70" s="112"/>
      <c r="R70" s="112"/>
      <c r="S70" s="112"/>
      <c r="T70" s="112"/>
      <c r="U70" s="112"/>
    </row>
    <row r="71" spans="3:21" ht="23.25" customHeight="1">
      <c r="C71" s="53"/>
      <c r="D71" s="143" t="s">
        <v>51</v>
      </c>
      <c r="E71" s="66" t="s">
        <v>843</v>
      </c>
      <c r="F71" s="160" t="s">
        <v>861</v>
      </c>
      <c r="G71" s="161"/>
      <c r="H71" s="94" t="s">
        <v>397</v>
      </c>
      <c r="I71" s="98">
        <v>17.63</v>
      </c>
      <c r="J71" s="81"/>
      <c r="K71" s="98"/>
      <c r="L71" s="81"/>
      <c r="M71" s="106"/>
      <c r="O71" s="112"/>
      <c r="P71" s="112"/>
      <c r="Q71" s="112"/>
      <c r="R71" s="112"/>
      <c r="S71" s="112"/>
      <c r="T71" s="112"/>
      <c r="U71" s="112"/>
    </row>
    <row r="72" spans="3:21" ht="23.25" customHeight="1">
      <c r="C72" s="53"/>
      <c r="D72" s="143" t="s">
        <v>51</v>
      </c>
      <c r="E72" s="66" t="s">
        <v>843</v>
      </c>
      <c r="F72" s="160" t="s">
        <v>862</v>
      </c>
      <c r="G72" s="161"/>
      <c r="H72" s="94" t="s">
        <v>397</v>
      </c>
      <c r="I72" s="98">
        <v>7.74</v>
      </c>
      <c r="J72" s="81"/>
      <c r="K72" s="98"/>
      <c r="L72" s="81"/>
      <c r="M72" s="106"/>
      <c r="O72" s="112"/>
      <c r="P72" s="112"/>
      <c r="Q72" s="112"/>
      <c r="R72" s="112"/>
      <c r="S72" s="112"/>
      <c r="T72" s="112"/>
      <c r="U72" s="112"/>
    </row>
    <row r="73" spans="3:21" ht="23.25" customHeight="1">
      <c r="C73" s="53"/>
      <c r="D73" s="143" t="s">
        <v>51</v>
      </c>
      <c r="E73" s="66" t="s">
        <v>843</v>
      </c>
      <c r="F73" s="160" t="s">
        <v>863</v>
      </c>
      <c r="G73" s="161"/>
      <c r="H73" s="94" t="s">
        <v>397</v>
      </c>
      <c r="I73" s="98">
        <v>2.58</v>
      </c>
      <c r="J73" s="81"/>
      <c r="K73" s="98"/>
      <c r="L73" s="81"/>
      <c r="M73" s="106"/>
      <c r="O73" s="112"/>
      <c r="P73" s="112"/>
      <c r="Q73" s="112"/>
      <c r="R73" s="112"/>
      <c r="S73" s="112"/>
      <c r="T73" s="112"/>
      <c r="U73" s="112"/>
    </row>
    <row r="74" spans="3:21" ht="23.25" customHeight="1">
      <c r="C74" s="53"/>
      <c r="D74" s="143" t="s">
        <v>51</v>
      </c>
      <c r="E74" s="66" t="s">
        <v>843</v>
      </c>
      <c r="F74" s="160" t="s">
        <v>864</v>
      </c>
      <c r="G74" s="161"/>
      <c r="H74" s="94" t="s">
        <v>397</v>
      </c>
      <c r="I74" s="98">
        <v>2.37</v>
      </c>
      <c r="J74" s="81"/>
      <c r="K74" s="98"/>
      <c r="L74" s="81"/>
      <c r="M74" s="106"/>
      <c r="O74" s="112"/>
      <c r="P74" s="112"/>
      <c r="Q74" s="112"/>
      <c r="R74" s="112"/>
      <c r="S74" s="112"/>
      <c r="T74" s="112"/>
      <c r="U74" s="112"/>
    </row>
    <row r="75" spans="3:21" ht="23.25" customHeight="1">
      <c r="C75" s="53"/>
      <c r="D75" s="143" t="s">
        <v>51</v>
      </c>
      <c r="E75" s="66" t="s">
        <v>843</v>
      </c>
      <c r="F75" s="160" t="s">
        <v>865</v>
      </c>
      <c r="G75" s="161"/>
      <c r="H75" s="94" t="s">
        <v>397</v>
      </c>
      <c r="I75" s="98">
        <v>1.51</v>
      </c>
      <c r="J75" s="81"/>
      <c r="K75" s="98"/>
      <c r="L75" s="81"/>
      <c r="M75" s="106"/>
      <c r="O75" s="112"/>
      <c r="P75" s="112"/>
      <c r="Q75" s="112"/>
      <c r="R75" s="112"/>
      <c r="S75" s="112"/>
      <c r="T75" s="112"/>
      <c r="U75" s="112"/>
    </row>
    <row r="76" spans="3:21" ht="23.25" customHeight="1">
      <c r="C76" s="53"/>
      <c r="D76" s="143" t="s">
        <v>51</v>
      </c>
      <c r="E76" s="66" t="s">
        <v>843</v>
      </c>
      <c r="F76" s="160" t="s">
        <v>866</v>
      </c>
      <c r="G76" s="161"/>
      <c r="H76" s="94" t="s">
        <v>397</v>
      </c>
      <c r="I76" s="98">
        <v>0.86</v>
      </c>
      <c r="J76" s="81"/>
      <c r="K76" s="98"/>
      <c r="L76" s="81"/>
      <c r="M76" s="106"/>
      <c r="O76" s="112"/>
      <c r="P76" s="112"/>
      <c r="Q76" s="112"/>
      <c r="R76" s="112"/>
      <c r="S76" s="112"/>
      <c r="T76" s="112"/>
      <c r="U76" s="112"/>
    </row>
    <row r="77" spans="3:21" ht="23.25" customHeight="1">
      <c r="C77" s="53"/>
      <c r="D77" s="143" t="s">
        <v>51</v>
      </c>
      <c r="E77" s="66" t="s">
        <v>843</v>
      </c>
      <c r="F77" s="160" t="s">
        <v>867</v>
      </c>
      <c r="G77" s="161"/>
      <c r="H77" s="94" t="s">
        <v>397</v>
      </c>
      <c r="I77" s="98">
        <v>3.8</v>
      </c>
      <c r="J77" s="81"/>
      <c r="K77" s="98"/>
      <c r="L77" s="81"/>
      <c r="M77" s="106"/>
      <c r="O77" s="112"/>
      <c r="P77" s="112"/>
      <c r="Q77" s="112"/>
      <c r="R77" s="112"/>
      <c r="S77" s="112"/>
      <c r="T77" s="112"/>
      <c r="U77" s="112"/>
    </row>
    <row r="78" spans="3:21" ht="23.25" customHeight="1">
      <c r="C78" s="53"/>
      <c r="D78" s="143" t="s">
        <v>51</v>
      </c>
      <c r="E78" s="66" t="s">
        <v>843</v>
      </c>
      <c r="F78" s="160" t="s">
        <v>868</v>
      </c>
      <c r="G78" s="161"/>
      <c r="H78" s="94" t="s">
        <v>397</v>
      </c>
      <c r="I78" s="98">
        <v>13.76</v>
      </c>
      <c r="J78" s="81"/>
      <c r="K78" s="98"/>
      <c r="L78" s="81"/>
      <c r="M78" s="106"/>
      <c r="O78" s="112"/>
      <c r="P78" s="112"/>
      <c r="Q78" s="112"/>
      <c r="R78" s="112"/>
      <c r="S78" s="112"/>
      <c r="T78" s="112"/>
      <c r="U78" s="112"/>
    </row>
    <row r="79" spans="3:21" ht="23.25" customHeight="1">
      <c r="C79" s="53"/>
      <c r="D79" s="143" t="s">
        <v>51</v>
      </c>
      <c r="E79" s="66" t="s">
        <v>843</v>
      </c>
      <c r="F79" s="160" t="s">
        <v>869</v>
      </c>
      <c r="G79" s="161"/>
      <c r="H79" s="94" t="s">
        <v>397</v>
      </c>
      <c r="I79" s="98">
        <v>12.21</v>
      </c>
      <c r="J79" s="81"/>
      <c r="K79" s="98"/>
      <c r="L79" s="81"/>
      <c r="M79" s="106"/>
      <c r="O79" s="112"/>
      <c r="P79" s="112"/>
      <c r="Q79" s="112"/>
      <c r="R79" s="112"/>
      <c r="S79" s="112"/>
      <c r="T79" s="112"/>
      <c r="U79" s="112"/>
    </row>
    <row r="80" spans="3:21" ht="23.25" customHeight="1">
      <c r="C80" s="53"/>
      <c r="D80" s="143" t="s">
        <v>51</v>
      </c>
      <c r="E80" s="66" t="s">
        <v>843</v>
      </c>
      <c r="F80" s="160" t="s">
        <v>870</v>
      </c>
      <c r="G80" s="161"/>
      <c r="H80" s="94" t="s">
        <v>397</v>
      </c>
      <c r="I80" s="98">
        <v>42.14</v>
      </c>
      <c r="J80" s="81"/>
      <c r="K80" s="98"/>
      <c r="L80" s="81"/>
      <c r="M80" s="106"/>
      <c r="O80" s="112"/>
      <c r="P80" s="112"/>
      <c r="Q80" s="112"/>
      <c r="R80" s="112"/>
      <c r="S80" s="112"/>
      <c r="T80" s="112"/>
      <c r="U80" s="112"/>
    </row>
    <row r="81" spans="3:13" ht="15" customHeight="1">
      <c r="C81" s="53"/>
      <c r="D81" s="54"/>
      <c r="E81" s="140" t="s">
        <v>402</v>
      </c>
      <c r="F81" s="135" t="s">
        <v>830</v>
      </c>
      <c r="G81" s="134"/>
      <c r="H81" s="96"/>
      <c r="I81" s="100"/>
      <c r="J81" s="81"/>
      <c r="K81" s="100"/>
      <c r="L81" s="81"/>
      <c r="M81" s="106"/>
    </row>
    <row r="82" spans="3:21" ht="23.25" customHeight="1">
      <c r="C82" s="53"/>
      <c r="D82" s="54"/>
      <c r="E82" s="66" t="s">
        <v>288</v>
      </c>
      <c r="F82" s="159" t="s">
        <v>814</v>
      </c>
      <c r="G82" s="159"/>
      <c r="H82" s="94" t="s">
        <v>397</v>
      </c>
      <c r="I82" s="98">
        <v>1150.15</v>
      </c>
      <c r="J82" s="81"/>
      <c r="K82" s="98"/>
      <c r="L82" s="81"/>
      <c r="M82" s="106"/>
      <c r="O82" s="112"/>
      <c r="P82" s="112"/>
      <c r="Q82" s="112"/>
      <c r="R82" s="112"/>
      <c r="S82" s="112"/>
      <c r="T82" s="112"/>
      <c r="U82" s="112"/>
    </row>
    <row r="83" spans="3:21" ht="23.25" customHeight="1">
      <c r="C83" s="53"/>
      <c r="D83" s="54"/>
      <c r="E83" s="66" t="s">
        <v>289</v>
      </c>
      <c r="F83" s="159" t="s">
        <v>399</v>
      </c>
      <c r="G83" s="159"/>
      <c r="H83" s="94" t="s">
        <v>398</v>
      </c>
      <c r="I83" s="98">
        <v>2307.60498</v>
      </c>
      <c r="J83" s="81"/>
      <c r="K83" s="98"/>
      <c r="L83" s="81"/>
      <c r="M83" s="106"/>
      <c r="O83" s="112"/>
      <c r="P83" s="112"/>
      <c r="Q83" s="112"/>
      <c r="R83" s="112"/>
      <c r="S83" s="112"/>
      <c r="T83" s="112"/>
      <c r="U83" s="112"/>
    </row>
    <row r="84" spans="3:21" ht="23.25" customHeight="1">
      <c r="C84" s="53"/>
      <c r="D84" s="54"/>
      <c r="E84" s="66" t="s">
        <v>290</v>
      </c>
      <c r="F84" s="159" t="s">
        <v>400</v>
      </c>
      <c r="G84" s="159"/>
      <c r="H84" s="94" t="s">
        <v>398</v>
      </c>
      <c r="I84" s="98">
        <v>709.683593</v>
      </c>
      <c r="J84" s="81"/>
      <c r="K84" s="98"/>
      <c r="L84" s="81"/>
      <c r="M84" s="106"/>
      <c r="O84" s="112"/>
      <c r="P84" s="112"/>
      <c r="Q84" s="112"/>
      <c r="R84" s="112"/>
      <c r="S84" s="112"/>
      <c r="T84" s="112"/>
      <c r="U84" s="112"/>
    </row>
    <row r="85" spans="3:21" ht="23.25" customHeight="1">
      <c r="C85" s="53"/>
      <c r="D85" s="54"/>
      <c r="E85" s="66" t="s">
        <v>291</v>
      </c>
      <c r="F85" s="159" t="s">
        <v>371</v>
      </c>
      <c r="G85" s="159"/>
      <c r="H85" s="94" t="s">
        <v>398</v>
      </c>
      <c r="I85" s="86">
        <f>I86+I87</f>
        <v>2569.9983899999997</v>
      </c>
      <c r="J85" s="81"/>
      <c r="K85" s="86">
        <f>K86+K87</f>
        <v>0</v>
      </c>
      <c r="L85" s="81"/>
      <c r="M85" s="106"/>
      <c r="O85" s="112"/>
      <c r="P85" s="112"/>
      <c r="Q85" s="112"/>
      <c r="R85" s="112"/>
      <c r="S85" s="112"/>
      <c r="T85" s="112"/>
      <c r="U85" s="112"/>
    </row>
    <row r="86" spans="3:13" ht="23.25" customHeight="1">
      <c r="C86" s="53"/>
      <c r="D86" s="54"/>
      <c r="E86" s="66" t="s">
        <v>292</v>
      </c>
      <c r="F86" s="158" t="s">
        <v>329</v>
      </c>
      <c r="G86" s="158"/>
      <c r="H86" s="94" t="s">
        <v>398</v>
      </c>
      <c r="I86" s="98">
        <v>1949.53726</v>
      </c>
      <c r="J86" s="81"/>
      <c r="K86" s="98"/>
      <c r="L86" s="81"/>
      <c r="M86" s="106"/>
    </row>
    <row r="87" spans="3:13" ht="23.25" customHeight="1">
      <c r="C87" s="53"/>
      <c r="D87" s="54"/>
      <c r="E87" s="66" t="s">
        <v>279</v>
      </c>
      <c r="F87" s="158" t="s">
        <v>829</v>
      </c>
      <c r="G87" s="158"/>
      <c r="H87" s="94" t="s">
        <v>398</v>
      </c>
      <c r="I87" s="98">
        <f>625.35313-4.892</f>
        <v>620.4611299999999</v>
      </c>
      <c r="J87" s="81"/>
      <c r="K87" s="98"/>
      <c r="L87" s="81"/>
      <c r="M87" s="106"/>
    </row>
    <row r="88" spans="3:13" ht="23.25" customHeight="1">
      <c r="C88" s="53"/>
      <c r="D88" s="54"/>
      <c r="E88" s="66" t="s">
        <v>293</v>
      </c>
      <c r="F88" s="159" t="s">
        <v>812</v>
      </c>
      <c r="G88" s="159"/>
      <c r="H88" s="94" t="s">
        <v>62</v>
      </c>
      <c r="I88" s="98">
        <f>411.336+1.5404+4.722+11.6518+0.324+0.552</f>
        <v>430.1262</v>
      </c>
      <c r="J88" s="81"/>
      <c r="K88" s="98"/>
      <c r="L88" s="81"/>
      <c r="M88" s="106"/>
    </row>
    <row r="89" spans="3:13" ht="23.25" customHeight="1">
      <c r="C89" s="53"/>
      <c r="D89" s="54"/>
      <c r="E89" s="66" t="s">
        <v>294</v>
      </c>
      <c r="F89" s="159" t="s">
        <v>811</v>
      </c>
      <c r="G89" s="159"/>
      <c r="H89" s="94" t="s">
        <v>62</v>
      </c>
      <c r="I89" s="98">
        <v>423.72101</v>
      </c>
      <c r="J89" s="81"/>
      <c r="K89" s="98"/>
      <c r="L89" s="81"/>
      <c r="M89" s="106"/>
    </row>
    <row r="90" spans="3:13" ht="23.25" customHeight="1">
      <c r="C90" s="53"/>
      <c r="D90" s="54"/>
      <c r="E90" s="66" t="s">
        <v>295</v>
      </c>
      <c r="F90" s="159" t="s">
        <v>325</v>
      </c>
      <c r="G90" s="159"/>
      <c r="H90" s="94" t="s">
        <v>401</v>
      </c>
      <c r="I90" s="98">
        <v>537</v>
      </c>
      <c r="J90" s="81"/>
      <c r="K90" s="98"/>
      <c r="L90" s="81"/>
      <c r="M90" s="106"/>
    </row>
    <row r="91" spans="3:13" ht="23.25" customHeight="1">
      <c r="C91" s="53"/>
      <c r="D91" s="54"/>
      <c r="E91" s="66" t="s">
        <v>296</v>
      </c>
      <c r="F91" s="159" t="s">
        <v>813</v>
      </c>
      <c r="G91" s="159"/>
      <c r="H91" s="94" t="s">
        <v>401</v>
      </c>
      <c r="I91" s="98">
        <v>207</v>
      </c>
      <c r="J91" s="81"/>
      <c r="K91" s="98"/>
      <c r="L91" s="81"/>
      <c r="M91" s="106"/>
    </row>
    <row r="92" spans="3:13" ht="23.25" customHeight="1">
      <c r="C92" s="53"/>
      <c r="D92" s="54"/>
      <c r="E92" s="66" t="s">
        <v>297</v>
      </c>
      <c r="F92" s="159" t="s">
        <v>832</v>
      </c>
      <c r="G92" s="159"/>
      <c r="H92" s="94" t="s">
        <v>326</v>
      </c>
      <c r="I92" s="98">
        <v>154.01</v>
      </c>
      <c r="J92" s="81"/>
      <c r="K92" s="98"/>
      <c r="L92" s="81"/>
      <c r="M92" s="106"/>
    </row>
    <row r="93" spans="3:13" ht="23.25" customHeight="1">
      <c r="C93" s="53"/>
      <c r="D93" s="54"/>
      <c r="E93" s="66"/>
      <c r="F93" s="160" t="s">
        <v>845</v>
      </c>
      <c r="G93" s="161"/>
      <c r="H93" s="94" t="s">
        <v>326</v>
      </c>
      <c r="I93" s="98">
        <v>153.81</v>
      </c>
      <c r="J93" s="81"/>
      <c r="K93" s="98"/>
      <c r="L93" s="81"/>
      <c r="M93" s="106"/>
    </row>
    <row r="94" spans="3:21" ht="23.25" customHeight="1">
      <c r="C94" s="53"/>
      <c r="D94" s="143" t="s">
        <v>51</v>
      </c>
      <c r="E94" s="66" t="s">
        <v>843</v>
      </c>
      <c r="F94" s="160" t="s">
        <v>846</v>
      </c>
      <c r="G94" s="161"/>
      <c r="H94" s="94" t="s">
        <v>326</v>
      </c>
      <c r="I94" s="98">
        <v>152.31</v>
      </c>
      <c r="J94" s="81"/>
      <c r="K94" s="98"/>
      <c r="L94" s="81"/>
      <c r="M94" s="106"/>
      <c r="O94" s="112"/>
      <c r="P94" s="112"/>
      <c r="Q94" s="112"/>
      <c r="R94" s="112"/>
      <c r="S94" s="112"/>
      <c r="T94" s="112"/>
      <c r="U94" s="112"/>
    </row>
    <row r="95" spans="3:21" ht="23.25" customHeight="1">
      <c r="C95" s="53"/>
      <c r="D95" s="143" t="s">
        <v>51</v>
      </c>
      <c r="E95" s="66" t="s">
        <v>843</v>
      </c>
      <c r="F95" s="160" t="s">
        <v>847</v>
      </c>
      <c r="G95" s="161"/>
      <c r="H95" s="94" t="s">
        <v>326</v>
      </c>
      <c r="I95" s="98">
        <v>153.35</v>
      </c>
      <c r="J95" s="81"/>
      <c r="K95" s="98"/>
      <c r="L95" s="81"/>
      <c r="M95" s="106"/>
      <c r="O95" s="112"/>
      <c r="P95" s="112"/>
      <c r="Q95" s="112"/>
      <c r="R95" s="112"/>
      <c r="S95" s="112"/>
      <c r="T95" s="112"/>
      <c r="U95" s="112"/>
    </row>
    <row r="96" spans="3:21" ht="23.25" customHeight="1">
      <c r="C96" s="53"/>
      <c r="D96" s="143" t="s">
        <v>51</v>
      </c>
      <c r="E96" s="66" t="s">
        <v>843</v>
      </c>
      <c r="F96" s="160" t="s">
        <v>848</v>
      </c>
      <c r="G96" s="161"/>
      <c r="H96" s="94" t="s">
        <v>326</v>
      </c>
      <c r="I96" s="98">
        <v>154.34</v>
      </c>
      <c r="J96" s="81"/>
      <c r="K96" s="98"/>
      <c r="L96" s="81"/>
      <c r="M96" s="106"/>
      <c r="O96" s="112"/>
      <c r="P96" s="112"/>
      <c r="Q96" s="112"/>
      <c r="R96" s="112"/>
      <c r="S96" s="112"/>
      <c r="T96" s="112"/>
      <c r="U96" s="112"/>
    </row>
    <row r="97" spans="3:21" ht="23.25" customHeight="1">
      <c r="C97" s="53"/>
      <c r="D97" s="143" t="s">
        <v>51</v>
      </c>
      <c r="E97" s="66" t="s">
        <v>843</v>
      </c>
      <c r="F97" s="160" t="s">
        <v>849</v>
      </c>
      <c r="G97" s="161"/>
      <c r="H97" s="94" t="s">
        <v>326</v>
      </c>
      <c r="I97" s="98">
        <v>155.02</v>
      </c>
      <c r="J97" s="81"/>
      <c r="K97" s="98"/>
      <c r="L97" s="81"/>
      <c r="M97" s="106"/>
      <c r="O97" s="112"/>
      <c r="P97" s="112"/>
      <c r="Q97" s="112"/>
      <c r="R97" s="112"/>
      <c r="S97" s="112"/>
      <c r="T97" s="112"/>
      <c r="U97" s="112"/>
    </row>
    <row r="98" spans="3:21" ht="23.25" customHeight="1">
      <c r="C98" s="53"/>
      <c r="D98" s="143" t="s">
        <v>51</v>
      </c>
      <c r="E98" s="66" t="s">
        <v>843</v>
      </c>
      <c r="F98" s="160" t="s">
        <v>850</v>
      </c>
      <c r="G98" s="161"/>
      <c r="H98" s="94" t="s">
        <v>326</v>
      </c>
      <c r="I98" s="98">
        <v>157.11</v>
      </c>
      <c r="J98" s="81"/>
      <c r="K98" s="98"/>
      <c r="L98" s="81"/>
      <c r="M98" s="106"/>
      <c r="O98" s="112"/>
      <c r="P98" s="112"/>
      <c r="Q98" s="112"/>
      <c r="R98" s="112"/>
      <c r="S98" s="112"/>
      <c r="T98" s="112"/>
      <c r="U98" s="112"/>
    </row>
    <row r="99" spans="3:21" ht="23.25" customHeight="1">
      <c r="C99" s="53"/>
      <c r="D99" s="143" t="s">
        <v>51</v>
      </c>
      <c r="E99" s="66" t="s">
        <v>843</v>
      </c>
      <c r="F99" s="160" t="s">
        <v>851</v>
      </c>
      <c r="G99" s="161"/>
      <c r="H99" s="94" t="s">
        <v>326</v>
      </c>
      <c r="I99" s="98"/>
      <c r="J99" s="81"/>
      <c r="K99" s="98"/>
      <c r="L99" s="81"/>
      <c r="M99" s="106"/>
      <c r="O99" s="112"/>
      <c r="P99" s="112"/>
      <c r="Q99" s="112"/>
      <c r="R99" s="112"/>
      <c r="S99" s="112"/>
      <c r="T99" s="112"/>
      <c r="U99" s="112"/>
    </row>
    <row r="100" spans="3:21" ht="23.25" customHeight="1">
      <c r="C100" s="53"/>
      <c r="D100" s="143" t="s">
        <v>51</v>
      </c>
      <c r="E100" s="66" t="s">
        <v>843</v>
      </c>
      <c r="F100" s="160" t="s">
        <v>852</v>
      </c>
      <c r="G100" s="161"/>
      <c r="H100" s="94" t="s">
        <v>326</v>
      </c>
      <c r="I100" s="98"/>
      <c r="J100" s="81"/>
      <c r="K100" s="98"/>
      <c r="L100" s="81"/>
      <c r="M100" s="106"/>
      <c r="O100" s="112"/>
      <c r="P100" s="112"/>
      <c r="Q100" s="112"/>
      <c r="R100" s="112"/>
      <c r="S100" s="112"/>
      <c r="T100" s="112"/>
      <c r="U100" s="112"/>
    </row>
    <row r="101" spans="3:21" ht="23.25" customHeight="1">
      <c r="C101" s="53"/>
      <c r="D101" s="143" t="s">
        <v>51</v>
      </c>
      <c r="E101" s="66" t="s">
        <v>843</v>
      </c>
      <c r="F101" s="160" t="s">
        <v>853</v>
      </c>
      <c r="G101" s="161"/>
      <c r="H101" s="94" t="s">
        <v>326</v>
      </c>
      <c r="I101" s="98"/>
      <c r="J101" s="81"/>
      <c r="K101" s="98"/>
      <c r="L101" s="81"/>
      <c r="M101" s="106"/>
      <c r="O101" s="112"/>
      <c r="P101" s="112"/>
      <c r="Q101" s="112"/>
      <c r="R101" s="112"/>
      <c r="S101" s="112"/>
      <c r="T101" s="112"/>
      <c r="U101" s="112"/>
    </row>
    <row r="102" spans="3:21" ht="23.25" customHeight="1">
      <c r="C102" s="53"/>
      <c r="D102" s="143" t="s">
        <v>51</v>
      </c>
      <c r="E102" s="66" t="s">
        <v>843</v>
      </c>
      <c r="F102" s="160" t="s">
        <v>854</v>
      </c>
      <c r="G102" s="161"/>
      <c r="H102" s="94" t="s">
        <v>326</v>
      </c>
      <c r="I102" s="98">
        <v>159.12</v>
      </c>
      <c r="J102" s="81"/>
      <c r="K102" s="98"/>
      <c r="L102" s="81"/>
      <c r="M102" s="106"/>
      <c r="O102" s="112"/>
      <c r="P102" s="112"/>
      <c r="Q102" s="112"/>
      <c r="R102" s="112"/>
      <c r="S102" s="112"/>
      <c r="T102" s="112"/>
      <c r="U102" s="112"/>
    </row>
    <row r="103" spans="3:21" ht="23.25" customHeight="1">
      <c r="C103" s="53"/>
      <c r="D103" s="143" t="s">
        <v>51</v>
      </c>
      <c r="E103" s="66" t="s">
        <v>843</v>
      </c>
      <c r="F103" s="160" t="s">
        <v>855</v>
      </c>
      <c r="G103" s="161"/>
      <c r="H103" s="94" t="s">
        <v>326</v>
      </c>
      <c r="I103" s="98">
        <v>159.43</v>
      </c>
      <c r="J103" s="81"/>
      <c r="K103" s="98"/>
      <c r="L103" s="81"/>
      <c r="M103" s="106"/>
      <c r="O103" s="112"/>
      <c r="P103" s="112"/>
      <c r="Q103" s="112"/>
      <c r="R103" s="112"/>
      <c r="S103" s="112"/>
      <c r="T103" s="112"/>
      <c r="U103" s="112"/>
    </row>
    <row r="104" spans="3:21" ht="23.25" customHeight="1">
      <c r="C104" s="53"/>
      <c r="D104" s="143" t="s">
        <v>51</v>
      </c>
      <c r="E104" s="66" t="s">
        <v>843</v>
      </c>
      <c r="F104" s="160" t="s">
        <v>856</v>
      </c>
      <c r="G104" s="161"/>
      <c r="H104" s="94" t="s">
        <v>326</v>
      </c>
      <c r="I104" s="98">
        <v>160.55</v>
      </c>
      <c r="J104" s="81"/>
      <c r="K104" s="98"/>
      <c r="L104" s="81"/>
      <c r="M104" s="106"/>
      <c r="O104" s="112"/>
      <c r="P104" s="112"/>
      <c r="Q104" s="112"/>
      <c r="R104" s="112"/>
      <c r="S104" s="112"/>
      <c r="T104" s="112"/>
      <c r="U104" s="112"/>
    </row>
    <row r="105" spans="3:21" ht="23.25" customHeight="1">
      <c r="C105" s="53"/>
      <c r="D105" s="143" t="s">
        <v>51</v>
      </c>
      <c r="E105" s="66" t="s">
        <v>843</v>
      </c>
      <c r="F105" s="160" t="s">
        <v>857</v>
      </c>
      <c r="G105" s="161"/>
      <c r="H105" s="94" t="s">
        <v>326</v>
      </c>
      <c r="I105" s="98">
        <v>161.98</v>
      </c>
      <c r="J105" s="81"/>
      <c r="K105" s="98"/>
      <c r="L105" s="81"/>
      <c r="M105" s="106"/>
      <c r="O105" s="112"/>
      <c r="P105" s="112"/>
      <c r="Q105" s="112"/>
      <c r="R105" s="112"/>
      <c r="S105" s="112"/>
      <c r="T105" s="112"/>
      <c r="U105" s="112"/>
    </row>
    <row r="106" spans="3:21" ht="23.25" customHeight="1">
      <c r="C106" s="53"/>
      <c r="D106" s="143" t="s">
        <v>51</v>
      </c>
      <c r="E106" s="66" t="s">
        <v>843</v>
      </c>
      <c r="F106" s="160" t="s">
        <v>858</v>
      </c>
      <c r="G106" s="161"/>
      <c r="H106" s="94" t="s">
        <v>326</v>
      </c>
      <c r="I106" s="98">
        <v>160.74</v>
      </c>
      <c r="J106" s="81"/>
      <c r="K106" s="98"/>
      <c r="L106" s="81"/>
      <c r="M106" s="106"/>
      <c r="O106" s="112"/>
      <c r="P106" s="112"/>
      <c r="Q106" s="112"/>
      <c r="R106" s="112"/>
      <c r="S106" s="112"/>
      <c r="T106" s="112"/>
      <c r="U106" s="112"/>
    </row>
    <row r="107" spans="3:21" ht="23.25" customHeight="1">
      <c r="C107" s="53"/>
      <c r="D107" s="143" t="s">
        <v>51</v>
      </c>
      <c r="E107" s="66" t="s">
        <v>843</v>
      </c>
      <c r="F107" s="160" t="s">
        <v>859</v>
      </c>
      <c r="G107" s="161"/>
      <c r="H107" s="94" t="s">
        <v>326</v>
      </c>
      <c r="I107" s="98">
        <v>158.18</v>
      </c>
      <c r="J107" s="81"/>
      <c r="K107" s="98"/>
      <c r="L107" s="81"/>
      <c r="M107" s="106"/>
      <c r="O107" s="112"/>
      <c r="P107" s="112"/>
      <c r="Q107" s="112"/>
      <c r="R107" s="112"/>
      <c r="S107" s="112"/>
      <c r="T107" s="112"/>
      <c r="U107" s="112"/>
    </row>
    <row r="108" spans="3:21" ht="23.25" customHeight="1">
      <c r="C108" s="53"/>
      <c r="D108" s="143" t="s">
        <v>51</v>
      </c>
      <c r="E108" s="66" t="s">
        <v>843</v>
      </c>
      <c r="F108" s="160" t="s">
        <v>860</v>
      </c>
      <c r="G108" s="161"/>
      <c r="H108" s="94" t="s">
        <v>326</v>
      </c>
      <c r="I108" s="98">
        <v>160.79</v>
      </c>
      <c r="J108" s="81"/>
      <c r="K108" s="98"/>
      <c r="L108" s="81"/>
      <c r="M108" s="106"/>
      <c r="O108" s="112"/>
      <c r="P108" s="112"/>
      <c r="Q108" s="112"/>
      <c r="R108" s="112"/>
      <c r="S108" s="112"/>
      <c r="T108" s="112"/>
      <c r="U108" s="112"/>
    </row>
    <row r="109" spans="3:21" ht="23.25" customHeight="1">
      <c r="C109" s="53"/>
      <c r="D109" s="143" t="s">
        <v>51</v>
      </c>
      <c r="E109" s="66" t="s">
        <v>843</v>
      </c>
      <c r="F109" s="160" t="s">
        <v>861</v>
      </c>
      <c r="G109" s="161"/>
      <c r="H109" s="94" t="s">
        <v>326</v>
      </c>
      <c r="I109" s="98">
        <v>155.64</v>
      </c>
      <c r="J109" s="81"/>
      <c r="K109" s="98"/>
      <c r="L109" s="81"/>
      <c r="M109" s="106"/>
      <c r="O109" s="112"/>
      <c r="P109" s="112"/>
      <c r="Q109" s="112"/>
      <c r="R109" s="112"/>
      <c r="S109" s="112"/>
      <c r="T109" s="112"/>
      <c r="U109" s="112"/>
    </row>
    <row r="110" spans="3:21" ht="23.25" customHeight="1">
      <c r="C110" s="53"/>
      <c r="D110" s="143" t="s">
        <v>51</v>
      </c>
      <c r="E110" s="66" t="s">
        <v>843</v>
      </c>
      <c r="F110" s="160" t="s">
        <v>862</v>
      </c>
      <c r="G110" s="161"/>
      <c r="H110" s="94" t="s">
        <v>326</v>
      </c>
      <c r="I110" s="98">
        <v>155.67</v>
      </c>
      <c r="J110" s="81"/>
      <c r="K110" s="98"/>
      <c r="L110" s="81"/>
      <c r="M110" s="106"/>
      <c r="O110" s="112"/>
      <c r="P110" s="112"/>
      <c r="Q110" s="112"/>
      <c r="R110" s="112"/>
      <c r="S110" s="112"/>
      <c r="T110" s="112"/>
      <c r="U110" s="112"/>
    </row>
    <row r="111" spans="3:21" ht="23.25" customHeight="1">
      <c r="C111" s="53"/>
      <c r="D111" s="143" t="s">
        <v>51</v>
      </c>
      <c r="E111" s="66" t="s">
        <v>843</v>
      </c>
      <c r="F111" s="160" t="s">
        <v>863</v>
      </c>
      <c r="G111" s="161"/>
      <c r="H111" s="94" t="s">
        <v>326</v>
      </c>
      <c r="I111" s="98">
        <v>157.63</v>
      </c>
      <c r="J111" s="81"/>
      <c r="K111" s="98"/>
      <c r="L111" s="81"/>
      <c r="M111" s="106"/>
      <c r="O111" s="112"/>
      <c r="P111" s="112"/>
      <c r="Q111" s="112"/>
      <c r="R111" s="112"/>
      <c r="S111" s="112"/>
      <c r="T111" s="112"/>
      <c r="U111" s="112"/>
    </row>
    <row r="112" spans="3:21" ht="23.25" customHeight="1">
      <c r="C112" s="53"/>
      <c r="D112" s="143" t="s">
        <v>51</v>
      </c>
      <c r="E112" s="66" t="s">
        <v>843</v>
      </c>
      <c r="F112" s="160" t="s">
        <v>864</v>
      </c>
      <c r="G112" s="161"/>
      <c r="H112" s="94" t="s">
        <v>326</v>
      </c>
      <c r="I112" s="98">
        <v>156.95</v>
      </c>
      <c r="J112" s="81"/>
      <c r="K112" s="98"/>
      <c r="L112" s="81"/>
      <c r="M112" s="106"/>
      <c r="O112" s="112"/>
      <c r="P112" s="112"/>
      <c r="Q112" s="112"/>
      <c r="R112" s="112"/>
      <c r="S112" s="112"/>
      <c r="T112" s="112"/>
      <c r="U112" s="112"/>
    </row>
    <row r="113" spans="3:21" ht="23.25" customHeight="1">
      <c r="C113" s="53"/>
      <c r="D113" s="143" t="s">
        <v>51</v>
      </c>
      <c r="E113" s="66" t="s">
        <v>843</v>
      </c>
      <c r="F113" s="160" t="s">
        <v>865</v>
      </c>
      <c r="G113" s="161"/>
      <c r="H113" s="94" t="s">
        <v>326</v>
      </c>
      <c r="I113" s="98">
        <v>157.28</v>
      </c>
      <c r="J113" s="81"/>
      <c r="K113" s="98"/>
      <c r="L113" s="81"/>
      <c r="M113" s="106"/>
      <c r="O113" s="112"/>
      <c r="P113" s="112"/>
      <c r="Q113" s="112"/>
      <c r="R113" s="112"/>
      <c r="S113" s="112"/>
      <c r="T113" s="112"/>
      <c r="U113" s="112"/>
    </row>
    <row r="114" spans="3:21" ht="23.25" customHeight="1">
      <c r="C114" s="53"/>
      <c r="D114" s="143" t="s">
        <v>51</v>
      </c>
      <c r="E114" s="66" t="s">
        <v>843</v>
      </c>
      <c r="F114" s="160" t="s">
        <v>866</v>
      </c>
      <c r="G114" s="161"/>
      <c r="H114" s="94" t="s">
        <v>326</v>
      </c>
      <c r="I114" s="98">
        <v>155.85</v>
      </c>
      <c r="J114" s="81"/>
      <c r="K114" s="98"/>
      <c r="L114" s="81"/>
      <c r="M114" s="106"/>
      <c r="O114" s="112"/>
      <c r="P114" s="112"/>
      <c r="Q114" s="112"/>
      <c r="R114" s="112"/>
      <c r="S114" s="112"/>
      <c r="T114" s="112"/>
      <c r="U114" s="112"/>
    </row>
    <row r="115" spans="3:21" ht="23.25" customHeight="1">
      <c r="C115" s="53"/>
      <c r="D115" s="143" t="s">
        <v>51</v>
      </c>
      <c r="E115" s="66" t="s">
        <v>843</v>
      </c>
      <c r="F115" s="160" t="s">
        <v>867</v>
      </c>
      <c r="G115" s="161"/>
      <c r="H115" s="94" t="s">
        <v>326</v>
      </c>
      <c r="I115" s="98">
        <v>157.05</v>
      </c>
      <c r="J115" s="81"/>
      <c r="K115" s="98"/>
      <c r="L115" s="81"/>
      <c r="M115" s="106"/>
      <c r="O115" s="112"/>
      <c r="P115" s="112"/>
      <c r="Q115" s="112"/>
      <c r="R115" s="112"/>
      <c r="S115" s="112"/>
      <c r="T115" s="112"/>
      <c r="U115" s="112"/>
    </row>
    <row r="116" spans="3:21" ht="23.25" customHeight="1">
      <c r="C116" s="53"/>
      <c r="D116" s="143" t="s">
        <v>51</v>
      </c>
      <c r="E116" s="66" t="s">
        <v>843</v>
      </c>
      <c r="F116" s="160" t="s">
        <v>868</v>
      </c>
      <c r="G116" s="161"/>
      <c r="H116" s="94" t="s">
        <v>326</v>
      </c>
      <c r="I116" s="98">
        <v>156</v>
      </c>
      <c r="J116" s="81"/>
      <c r="K116" s="98"/>
      <c r="L116" s="81"/>
      <c r="M116" s="106"/>
      <c r="O116" s="112"/>
      <c r="P116" s="112"/>
      <c r="Q116" s="112"/>
      <c r="R116" s="112"/>
      <c r="S116" s="112"/>
      <c r="T116" s="112"/>
      <c r="U116" s="112"/>
    </row>
    <row r="117" spans="3:21" ht="23.25" customHeight="1">
      <c r="C117" s="53"/>
      <c r="D117" s="143" t="s">
        <v>51</v>
      </c>
      <c r="E117" s="66" t="s">
        <v>843</v>
      </c>
      <c r="F117" s="160" t="s">
        <v>869</v>
      </c>
      <c r="G117" s="161"/>
      <c r="H117" s="94" t="s">
        <v>326</v>
      </c>
      <c r="I117" s="98">
        <v>157.98</v>
      </c>
      <c r="J117" s="81"/>
      <c r="K117" s="98"/>
      <c r="L117" s="81"/>
      <c r="M117" s="106"/>
      <c r="O117" s="112"/>
      <c r="P117" s="112"/>
      <c r="Q117" s="112"/>
      <c r="R117" s="112"/>
      <c r="S117" s="112"/>
      <c r="T117" s="112"/>
      <c r="U117" s="112"/>
    </row>
    <row r="118" spans="3:21" ht="23.25" customHeight="1">
      <c r="C118" s="53"/>
      <c r="D118" s="143" t="s">
        <v>51</v>
      </c>
      <c r="E118" s="66" t="s">
        <v>843</v>
      </c>
      <c r="F118" s="160" t="s">
        <v>870</v>
      </c>
      <c r="G118" s="161"/>
      <c r="H118" s="94" t="s">
        <v>326</v>
      </c>
      <c r="I118" s="98">
        <v>154.15</v>
      </c>
      <c r="J118" s="81"/>
      <c r="K118" s="98"/>
      <c r="L118" s="81"/>
      <c r="M118" s="106"/>
      <c r="O118" s="112"/>
      <c r="P118" s="112"/>
      <c r="Q118" s="112"/>
      <c r="R118" s="112"/>
      <c r="S118" s="112"/>
      <c r="T118" s="112"/>
      <c r="U118" s="112"/>
    </row>
    <row r="119" spans="3:13" ht="15" customHeight="1">
      <c r="C119" s="53"/>
      <c r="D119" s="54"/>
      <c r="E119" s="139">
        <v>2</v>
      </c>
      <c r="F119" s="135" t="s">
        <v>830</v>
      </c>
      <c r="G119" s="134"/>
      <c r="H119" s="96"/>
      <c r="I119" s="100"/>
      <c r="J119" s="81"/>
      <c r="K119" s="100"/>
      <c r="L119" s="81"/>
      <c r="M119" s="106"/>
    </row>
    <row r="120" spans="3:13" ht="23.25" customHeight="1">
      <c r="C120" s="53"/>
      <c r="D120" s="54"/>
      <c r="E120" s="66" t="s">
        <v>298</v>
      </c>
      <c r="F120" s="159" t="s">
        <v>328</v>
      </c>
      <c r="G120" s="159"/>
      <c r="H120" s="94" t="s">
        <v>63</v>
      </c>
      <c r="I120" s="98">
        <v>22.699</v>
      </c>
      <c r="J120" s="81"/>
      <c r="K120" s="98"/>
      <c r="L120" s="81"/>
      <c r="M120" s="106"/>
    </row>
    <row r="121" spans="3:13" ht="23.25" customHeight="1">
      <c r="C121" s="53"/>
      <c r="D121" s="54"/>
      <c r="E121" s="66" t="s">
        <v>299</v>
      </c>
      <c r="F121" s="162" t="s">
        <v>327</v>
      </c>
      <c r="G121" s="163"/>
      <c r="H121" s="91" t="s">
        <v>334</v>
      </c>
      <c r="I121" s="98">
        <v>0.33</v>
      </c>
      <c r="J121" s="81"/>
      <c r="K121" s="98"/>
      <c r="L121" s="81"/>
      <c r="M121" s="106"/>
    </row>
    <row r="122" spans="3:13" ht="111" customHeight="1" thickBot="1">
      <c r="C122" s="53"/>
      <c r="D122" s="54"/>
      <c r="E122" s="92" t="s">
        <v>458</v>
      </c>
      <c r="F122" s="171" t="s">
        <v>769</v>
      </c>
      <c r="G122" s="172"/>
      <c r="H122" s="93" t="s">
        <v>826</v>
      </c>
      <c r="I122" s="104" t="s">
        <v>871</v>
      </c>
      <c r="J122" s="81"/>
      <c r="K122" s="104"/>
      <c r="L122" s="81"/>
      <c r="M122" s="106"/>
    </row>
    <row r="123" spans="4:13" ht="11.25">
      <c r="D123" s="71"/>
      <c r="E123" s="60"/>
      <c r="F123" s="60"/>
      <c r="G123" s="60"/>
      <c r="H123" s="60"/>
      <c r="I123" s="60"/>
      <c r="J123" s="60"/>
      <c r="K123" s="103" t="s">
        <v>51</v>
      </c>
      <c r="L123" s="103"/>
      <c r="M123" s="61"/>
    </row>
    <row r="690" ht="11.25">
      <c r="F690" s="138"/>
    </row>
  </sheetData>
  <sheetProtection password="FA9C" sheet="1" objects="1" scenarios="1" formatColumns="0" formatRows="0"/>
  <mergeCells count="105">
    <mergeCell ref="F116:G116"/>
    <mergeCell ref="F117:G117"/>
    <mergeCell ref="F118:G118"/>
    <mergeCell ref="F110:G110"/>
    <mergeCell ref="F111:G111"/>
    <mergeCell ref="F112:G112"/>
    <mergeCell ref="F113:G113"/>
    <mergeCell ref="F114:G114"/>
    <mergeCell ref="F115:G115"/>
    <mergeCell ref="F105:G105"/>
    <mergeCell ref="F106:G106"/>
    <mergeCell ref="F107:G107"/>
    <mergeCell ref="F108:G108"/>
    <mergeCell ref="F109:G109"/>
    <mergeCell ref="F99:G99"/>
    <mergeCell ref="F100:G100"/>
    <mergeCell ref="F101:G101"/>
    <mergeCell ref="F102:G102"/>
    <mergeCell ref="F103:G103"/>
    <mergeCell ref="F104:G104"/>
    <mergeCell ref="F78:G78"/>
    <mergeCell ref="F79:G79"/>
    <mergeCell ref="F80:G80"/>
    <mergeCell ref="F94:G94"/>
    <mergeCell ref="F95:G95"/>
    <mergeCell ref="F96:G96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40:G40"/>
    <mergeCell ref="F41:G41"/>
    <mergeCell ref="F43:G43"/>
    <mergeCell ref="F46:G46"/>
    <mergeCell ref="F42:G42"/>
    <mergeCell ref="F44:G44"/>
    <mergeCell ref="F45:G45"/>
    <mergeCell ref="F18:G18"/>
    <mergeCell ref="F35:G35"/>
    <mergeCell ref="F36:G36"/>
    <mergeCell ref="F32:G32"/>
    <mergeCell ref="F30:G30"/>
    <mergeCell ref="F33:G33"/>
    <mergeCell ref="F34:G34"/>
    <mergeCell ref="F39:G39"/>
    <mergeCell ref="F31:G31"/>
    <mergeCell ref="F26:G26"/>
    <mergeCell ref="F27:G27"/>
    <mergeCell ref="F28:G28"/>
    <mergeCell ref="F29:G29"/>
    <mergeCell ref="F37:G37"/>
    <mergeCell ref="F122:G122"/>
    <mergeCell ref="F47:G47"/>
    <mergeCell ref="F48:G48"/>
    <mergeCell ref="F49:G49"/>
    <mergeCell ref="F50:G50"/>
    <mergeCell ref="F54:G54"/>
    <mergeCell ref="F82:G82"/>
    <mergeCell ref="F83:G83"/>
    <mergeCell ref="F84:G84"/>
    <mergeCell ref="F91:G91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121:G121"/>
    <mergeCell ref="F85:G85"/>
    <mergeCell ref="F86:G86"/>
    <mergeCell ref="F87:G87"/>
    <mergeCell ref="F88:G88"/>
    <mergeCell ref="F89:G89"/>
    <mergeCell ref="F120:G120"/>
    <mergeCell ref="F93:G93"/>
    <mergeCell ref="F97:G97"/>
    <mergeCell ref="F98:G98"/>
    <mergeCell ref="F53:G53"/>
    <mergeCell ref="F51:G51"/>
    <mergeCell ref="F90:G90"/>
    <mergeCell ref="F92:G92"/>
    <mergeCell ref="F52:G52"/>
    <mergeCell ref="F55:G55"/>
    <mergeCell ref="F56:G56"/>
    <mergeCell ref="F57:G57"/>
    <mergeCell ref="F58:G58"/>
    <mergeCell ref="F59:G59"/>
  </mergeCells>
  <dataValidations count="6">
    <dataValidation type="decimal" allowBlank="1" showInputMessage="1" showErrorMessage="1" sqref="I120:I121 K120:K121 I51:I53 I88:I89 I92 K88:K89 I39:I49 K39:K53 I28:I35 K15:K22 I15:I22 K26 K28:K35 I26 K92:K93">
      <formula1>-99999999999</formula1>
      <formula2>999999999999</formula2>
    </dataValidation>
    <dataValidation type="textLength" operator="lessThanOrEqual" allowBlank="1" showInputMessage="1" showErrorMessage="1" sqref="I122 K122">
      <formula1>300</formula1>
    </dataValidation>
    <dataValidation type="decimal" allowBlank="1" showInputMessage="1" showErrorMessage="1" sqref="I90:I91 K90:K91">
      <formula1>0</formula1>
      <formula2>999999999999</formula2>
    </dataValidation>
    <dataValidation type="decimal" allowBlank="1" showInputMessage="1" showErrorMessage="1" sqref="I54 K82:K87 I82:I87 I50 K54:K80 K94:K118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2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123" location="'Показатели ФХД'!A1" tooltip="Удалить" display="Удалить"/>
    <hyperlink ref="D20" location="'Показатели ФХД'!A1" tooltip="Удалить" display="Удалить"/>
    <hyperlink ref="F38" location="'Показатели ФХД'!A1" tooltip="Добавить вид топлива" display="Добавить вид топлива"/>
    <hyperlink ref="F119" location="'Показатели ФХД'!A1" tooltip="Добавить вид топлива" display="Добавить вид топлива"/>
    <hyperlink ref="F81" location="'Показатели ФХД'!A1" tooltip="Добавить вид топлива" display="Добавить вид топлива"/>
    <hyperlink ref="D56" location="'Показатели ФХД'!$A$1" tooltip="Удалить" display="Удалить"/>
    <hyperlink ref="D57" location="'Показатели ФХД'!$A$1" tooltip="Удалить" display="Удалить"/>
    <hyperlink ref="D58" location="'Показатели ФХД'!$A$1" tooltip="Удалить" display="Удалить"/>
    <hyperlink ref="D59" location="'Показатели ФХД'!$A$1" tooltip="Удалить" display="Удалить"/>
    <hyperlink ref="D60" location="'Показатели ФХД'!$A$1" tooltip="Удалить" display="Удалить"/>
    <hyperlink ref="D61" location="'Показатели ФХД'!$A$1" tooltip="Удалить" display="Удалить"/>
    <hyperlink ref="D62" location="'Показатели ФХД'!$A$1" tooltip="Удалить" display="Удалить"/>
    <hyperlink ref="D63" location="'Показатели ФХД'!$A$1" tooltip="Удалить" display="Удалить"/>
    <hyperlink ref="D64" location="'Показатели ФХД'!$A$1" tooltip="Удалить" display="Удалить"/>
    <hyperlink ref="D65" location="'Показатели ФХД'!$A$1" tooltip="Удалить" display="Удалить"/>
    <hyperlink ref="D66" location="'Показатели ФХД'!$A$1" tooltip="Удалить" display="Удалить"/>
    <hyperlink ref="D67" location="'Показатели ФХД'!$A$1" tooltip="Удалить" display="Удалить"/>
    <hyperlink ref="D68" location="'Показатели ФХД'!$A$1" tooltip="Удалить" display="Удалить"/>
    <hyperlink ref="D69" location="'Показатели ФХД'!$A$1" tooltip="Удалить" display="Удалить"/>
    <hyperlink ref="D70" location="'Показатели ФХД'!$A$1" tooltip="Удалить" display="Удалить"/>
    <hyperlink ref="D71" location="'Показатели ФХД'!$A$1" tooltip="Удалить" display="Удалить"/>
    <hyperlink ref="D72" location="'Показатели ФХД'!$A$1" tooltip="Удалить" display="Удалить"/>
    <hyperlink ref="D73" location="'Показатели ФХД'!$A$1" tooltip="Удалить" display="Удалить"/>
    <hyperlink ref="D74" location="'Показатели ФХД'!$A$1" tooltip="Удалить" display="Удалить"/>
    <hyperlink ref="D75" location="'Показатели ФХД'!$A$1" tooltip="Удалить" display="Удалить"/>
    <hyperlink ref="D76" location="'Показатели ФХД'!$A$1" tooltip="Удалить" display="Удалить"/>
    <hyperlink ref="D77" location="'Показатели ФХД'!$A$1" tooltip="Удалить" display="Удалить"/>
    <hyperlink ref="D78" location="'Показатели ФХД'!$A$1" tooltip="Удалить" display="Удалить"/>
    <hyperlink ref="D79" location="'Показатели ФХД'!$A$1" tooltip="Удалить" display="Удалить"/>
    <hyperlink ref="D80" location="'Показатели ФХД'!$A$1" tooltip="Удалить" display="Удалить"/>
    <hyperlink ref="D94" location="'Показатели ФХД'!$A$1" tooltip="Удалить" display="Удалить"/>
    <hyperlink ref="D95" location="'Показатели ФХД'!$A$1" tooltip="Удалить" display="Удалить"/>
    <hyperlink ref="D96" location="'Показатели ФХД'!$A$1" tooltip="Удалить" display="Удалить"/>
    <hyperlink ref="D97" location="'Показатели ФХД'!$A$1" tooltip="Удалить" display="Удалить"/>
    <hyperlink ref="D98" location="'Показатели ФХД'!$A$1" tooltip="Удалить" display="Удалить"/>
    <hyperlink ref="D99" location="'Показатели ФХД'!$A$1" tooltip="Удалить" display="Удалить"/>
    <hyperlink ref="D100" location="'Показатели ФХД'!$A$1" tooltip="Удалить" display="Удалить"/>
    <hyperlink ref="D101" location="'Показатели ФХД'!$A$1" tooltip="Удалить" display="Удалить"/>
    <hyperlink ref="D102" location="'Показатели ФХД'!$A$1" tooltip="Удалить" display="Удалить"/>
    <hyperlink ref="D103" location="'Показатели ФХД'!$A$1" tooltip="Удалить" display="Удалить"/>
    <hyperlink ref="D104" location="'Показатели ФХД'!$A$1" tooltip="Удалить" display="Удалить"/>
    <hyperlink ref="D105" location="'Показатели ФХД'!$A$1" tooltip="Удалить" display="Удалить"/>
    <hyperlink ref="D106" location="'Показатели ФХД'!$A$1" tooltip="Удалить" display="Удалить"/>
    <hyperlink ref="D107" location="'Показатели ФХД'!$A$1" tooltip="Удалить" display="Удалить"/>
    <hyperlink ref="D108" location="'Показатели ФХД'!$A$1" tooltip="Удалить" display="Удалить"/>
    <hyperlink ref="D109" location="'Показатели ФХД'!$A$1" tooltip="Удалить" display="Удалить"/>
    <hyperlink ref="D110" location="'Показатели ФХД'!$A$1" tooltip="Удалить" display="Удалить"/>
    <hyperlink ref="D111" location="'Показатели ФХД'!$A$1" tooltip="Удалить" display="Удалить"/>
    <hyperlink ref="D112" location="'Показатели ФХД'!$A$1" tooltip="Удалить" display="Удалить"/>
    <hyperlink ref="D113" location="'Показатели ФХД'!$A$1" tooltip="Удалить" display="Удалить"/>
    <hyperlink ref="D114" location="'Показатели ФХД'!$A$1" tooltip="Удалить" display="Удалить"/>
    <hyperlink ref="D115" location="'Показатели ФХД'!$A$1" tooltip="Удалить" display="Удалить"/>
    <hyperlink ref="D116" location="'Показатели ФХД'!$A$1" tooltip="Удалить" display="Удалить"/>
    <hyperlink ref="D117" location="'Показатели ФХД'!$A$1" tooltip="Удалить" display="Удалить"/>
    <hyperlink ref="D118" location="'Показатели ФХД'!$A$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3"/>
      <c r="F3" s="175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3"/>
      <c r="F4" s="176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3"/>
      <c r="F5" s="176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4"/>
      <c r="F6" s="177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Панфилова Ирина Борисовна</cp:lastModifiedBy>
  <cp:lastPrinted>2014-01-13T09:17:10Z</cp:lastPrinted>
  <dcterms:created xsi:type="dcterms:W3CDTF">2007-06-09T08:43:05Z</dcterms:created>
  <dcterms:modified xsi:type="dcterms:W3CDTF">2017-05-11T07:43:18Z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